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019 CUENTA PUBLICA\"/>
    </mc:Choice>
  </mc:AlternateContent>
  <bookViews>
    <workbookView xWindow="0" yWindow="0" windowWidth="23040" windowHeight="9525" tabRatio="863"/>
  </bookViews>
  <sheets>
    <sheet name="Notas a los estados Fian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63" i="62" s="1"/>
  <c r="C48" i="62" s="1"/>
  <c r="C126" i="62" s="1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8" i="60" l="1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<sst xmlns="http://schemas.openxmlformats.org/spreadsheetml/2006/main" count="951" uniqueCount="674">
  <si>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</si>
  <si>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</si>
  <si>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</si>
  <si>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</si>
  <si>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</si>
  <si>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</si>
  <si>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</si>
  <si>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</si>
  <si>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</si>
  <si>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</si>
  <si>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</si>
  <si>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</si>
  <si>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</si>
  <si>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</si>
  <si>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</si>
  <si>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</si>
  <si>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</si>
  <si>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</si>
  <si>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</si>
  <si>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</si>
  <si>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</si>
  <si>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</si>
  <si>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</si>
  <si>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</si>
  <si>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</si>
  <si>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</si>
  <si>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</si>
  <si>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</si>
  <si>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</si>
  <si>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</si>
  <si>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</si>
  <si>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</si>
  <si>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</si>
  <si>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</si>
  <si>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</si>
  <si>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</si>
  <si>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</si>
  <si>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</si>
  <si>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</si>
  <si>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</si>
  <si>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</si>
  <si>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</si>
  <si>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</si>
  <si>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</si>
  <si>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</si>
  <si>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</si>
  <si>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</si>
  <si>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</si>
  <si>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</si>
  <si>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</si>
  <si>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</si>
  <si>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</si>
  <si>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</si>
  <si>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</si>
  <si>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</si>
  <si>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</si>
  <si>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</si>
  <si>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</si>
  <si>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</si>
  <si>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</si>
  <si>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</si>
  <si>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</si>
  <si>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</si>
  <si>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</si>
  <si>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</si>
  <si>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</si>
  <si>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</si>
  <si>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</si>
  <si>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</si>
  <si>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</si>
  <si>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</si>
  <si>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</si>
  <si>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</si>
  <si>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</si>
  <si>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</si>
  <si>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</si>
  <si>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</si>
  <si>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</si>
  <si>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</si>
  <si>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</si>
  <si>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</si>
  <si>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</si>
  <si>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</si>
  <si>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</si>
  <si>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</si>
  <si>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</si>
  <si>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</si>
  <si>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</si>
  <si>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</si>
  <si>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</si>
  <si>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</si>
  <si>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</si>
  <si>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</si>
  <si>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</si>
  <si>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</si>
  <si>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</si>
  <si>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</si>
  <si>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</si>
  <si>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</si>
  <si>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</si>
  <si>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</si>
  <si>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</si>
  <si>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</si>
  <si>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</si>
  <si>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</si>
  <si>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</si>
  <si>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</si>
  <si>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</si>
  <si>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</si>
  <si>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</si>
  <si>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</si>
  <si>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</si>
  <si>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</si>
  <si>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</si>
  <si>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</si>
  <si>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</si>
  <si>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</si>
  <si>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</si>
  <si>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</si>
  <si>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</si>
  <si>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</si>
  <si>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</si>
  <si>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</si>
  <si>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</si>
  <si>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</si>
  <si>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</si>
  <si>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</si>
  <si>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</si>
  <si>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</si>
  <si>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</si>
  <si>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</si>
  <si>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</si>
  <si>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</si>
  <si>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</si>
  <si>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</si>
  <si>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</si>
  <si>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</si>
  <si>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</si>
  <si>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</si>
  <si>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</si>
  <si>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</si>
  <si>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</si>
  <si>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</si>
  <si>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</si>
  <si>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</si>
  <si>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</si>
  <si>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</si>
  <si>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</si>
  <si>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</si>
  <si>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</si>
  <si>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</si>
  <si>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</si>
  <si>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</si>
  <si>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</si>
  <si>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</si>
  <si>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</si>
  <si>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</si>
  <si>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</si>
  <si>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</si>
  <si>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</si>
  <si>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</si>
  <si>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</si>
  <si>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</si>
  <si>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</si>
  <si>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</si>
  <si>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</si>
  <si>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</si>
  <si>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</si>
  <si>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</si>
  <si>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</si>
  <si>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</si>
  <si>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</si>
  <si>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</si>
  <si>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</si>
  <si>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</si>
  <si>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</si>
  <si>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</si>
  <si>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</si>
  <si>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</si>
  <si>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</si>
  <si>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</si>
  <si>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</si>
  <si>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</si>
  <si>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</si>
  <si>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</si>
  <si>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</si>
  <si>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</si>
  <si>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</si>
  <si>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</si>
  <si>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</si>
  <si>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</si>
  <si>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</si>
  <si>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</si>
  <si>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</si>
  <si>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</si>
  <si>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</si>
  <si>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</si>
  <si>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</si>
  <si>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</si>
  <si>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</si>
  <si>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</si>
  <si>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</si>
  <si>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</si>
  <si>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</si>
  <si>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</si>
  <si>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</si>
  <si>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</si>
  <si>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</si>
  <si>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</si>
  <si>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</si>
  <si>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</si>
  <si>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</si>
  <si>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</si>
  <si>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</si>
  <si>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</si>
  <si>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</si>
  <si>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</si>
  <si>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</si>
  <si>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</si>
  <si>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</si>
  <si>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</si>
  <si>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</si>
  <si>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</si>
  <si>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</si>
  <si>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</si>
  <si>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</si>
  <si>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</si>
  <si>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</si>
  <si>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</si>
  <si>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</si>
  <si>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</si>
  <si>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</si>
  <si>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</si>
  <si>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</si>
  <si>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</si>
  <si>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</si>
  <si>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</si>
  <si>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</si>
  <si>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</si>
  <si>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</si>
  <si>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</si>
  <si>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</si>
  <si>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</si>
  <si>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</si>
  <si>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</si>
  <si>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</si>
  <si>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</si>
  <si>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</si>
  <si>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</si>
  <si>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</si>
  <si>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</si>
  <si>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</si>
  <si>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</si>
  <si>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</si>
  <si>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</si>
  <si>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</si>
  <si>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</si>
  <si>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</si>
  <si>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</si>
  <si>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</si>
  <si>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</si>
  <si>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</si>
  <si>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</si>
  <si>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</si>
  <si>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</si>
  <si>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</si>
  <si>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</si>
  <si>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</si>
  <si>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</si>
  <si>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</si>
  <si>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</si>
  <si>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</si>
  <si>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</si>
  <si>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</si>
  <si>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</si>
  <si>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</si>
  <si>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</si>
  <si>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</si>
  <si>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</si>
  <si>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</si>
  <si>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</si>
  <si>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</si>
  <si>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</si>
  <si>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</si>
  <si>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</si>
  <si>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</si>
  <si>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</si>
  <si>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</si>
  <si>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</si>
  <si>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</si>
  <si>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</si>
  <si>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</si>
  <si>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</si>
  <si>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</si>
  <si>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</si>
  <si>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</si>
  <si>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</si>
  <si>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</si>
  <si>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</si>
  <si>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</si>
  <si>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</si>
  <si>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</si>
  <si>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</si>
  <si>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</si>
  <si>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</si>
  <si>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</si>
  <si>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</si>
  <si>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</si>
  <si>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</si>
  <si>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</si>
  <si>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</si>
  <si>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</si>
  <si>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</si>
  <si>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</si>
  <si>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</si>
  <si>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</si>
  <si>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</si>
  <si>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</si>
  <si>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</si>
  <si>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</si>
  <si>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</si>
  <si>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</si>
  <si>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</si>
  <si>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</si>
  <si>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</si>
  <si>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</si>
  <si>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</si>
  <si>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</si>
  <si>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</si>
  <si>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</si>
  <si>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</si>
  <si>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</si>
  <si>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</si>
  <si>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</si>
  <si>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</si>
  <si>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</si>
  <si>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</si>
  <si>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</si>
  <si>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</si>
  <si>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</si>
  <si>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</si>
  <si>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</si>
  <si>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</si>
  <si>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</si>
  <si>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</si>
  <si>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</si>
  <si>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</si>
  <si>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</si>
  <si>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</si>
  <si>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</si>
  <si>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</si>
  <si>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</si>
  <si>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</si>
  <si>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</si>
  <si>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</si>
  <si>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</si>
  <si>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</si>
  <si>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</si>
  <si>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</si>
  <si>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</si>
  <si>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</si>
  <si>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</si>
  <si>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</si>
  <si>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</si>
  <si>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</si>
  <si>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</si>
  <si>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</si>
  <si>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</si>
  <si>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</si>
  <si>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</si>
  <si>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</si>
  <si>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</si>
  <si>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</si>
  <si>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</si>
  <si>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</si>
  <si>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</si>
  <si>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</si>
  <si>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</si>
  <si>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</si>
  <si>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</si>
  <si>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</si>
  <si>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</si>
  <si>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</si>
  <si>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</si>
  <si>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</si>
  <si>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</si>
  <si>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</si>
  <si>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</si>
  <si>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</si>
  <si>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</si>
  <si>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</si>
  <si>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</si>
  <si>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</si>
  <si>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</si>
  <si>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</si>
  <si>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</si>
  <si>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</si>
  <si>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</si>
  <si>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</si>
  <si>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</si>
  <si>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</si>
  <si>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</si>
  <si>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</si>
  <si>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</si>
  <si>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</si>
  <si>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</si>
  <si>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</si>
  <si>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</si>
  <si>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</si>
  <si>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</si>
  <si>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</si>
  <si>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</si>
  <si>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</si>
  <si>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</si>
  <si>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</si>
  <si>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</si>
  <si>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</si>
  <si>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</si>
  <si>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</si>
  <si>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</si>
  <si>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</si>
  <si>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</si>
  <si>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</si>
  <si>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</si>
  <si>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</si>
  <si>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</si>
  <si>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</si>
  <si>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</si>
  <si>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</si>
  <si>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</si>
  <si>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</si>
  <si>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</si>
  <si>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</si>
  <si>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</si>
  <si>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</si>
  <si>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</si>
  <si>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</si>
  <si>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</si>
  <si>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</si>
  <si>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</si>
  <si>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</si>
  <si>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</si>
  <si>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</si>
  <si>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</si>
  <si>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</si>
  <si>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</si>
  <si>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</si>
  <si>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</si>
  <si>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</si>
  <si>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</si>
  <si>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</si>
  <si>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</si>
  <si>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</si>
  <si>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</si>
  <si>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</si>
  <si>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</si>
  <si>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</si>
  <si>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</si>
  <si>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</si>
  <si>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</si>
  <si>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</si>
  <si>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</si>
  <si>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</si>
  <si>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</si>
  <si>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</si>
  <si>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</si>
  <si>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</si>
  <si>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</si>
  <si>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</si>
  <si>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</si>
  <si>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</si>
  <si>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</si>
  <si>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</si>
  <si>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</si>
  <si>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</si>
  <si>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</si>
  <si>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</si>
  <si>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</si>
  <si>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</si>
  <si>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</si>
  <si>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</si>
  <si>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</si>
  <si>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</si>
  <si>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</si>
  <si>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</si>
  <si>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</si>
  <si>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</si>
  <si>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</si>
  <si>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</si>
  <si>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</si>
  <si>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</si>
  <si>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</si>
  <si>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</si>
  <si>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</si>
  <si>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</si>
  <si>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</si>
  <si>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</si>
  <si>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</si>
  <si>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</si>
  <si>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</si>
  <si>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</si>
  <si>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</si>
  <si>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</si>
  <si>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</si>
  <si>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</si>
  <si>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</si>
  <si>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</si>
  <si>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</si>
  <si>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</si>
  <si>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</si>
  <si>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</si>
  <si>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</si>
  <si>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</si>
  <si>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</si>
  <si>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</si>
  <si>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</si>
  <si>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</si>
  <si>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</si>
  <si>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</si>
  <si>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</si>
  <si>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</si>
  <si>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</si>
  <si>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</si>
  <si>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</si>
  <si>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</si>
  <si>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</si>
  <si>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</si>
  <si>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</si>
  <si>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</si>
  <si>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</si>
  <si>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</si>
  <si>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</si>
  <si>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</si>
  <si>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</si>
  <si>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</si>
  <si>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</si>
  <si>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</si>
  <si>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</si>
  <si>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</si>
  <si>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</si>
  <si>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</si>
  <si>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</si>
  <si>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</si>
  <si>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</si>
  <si>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</si>
  <si>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</si>
  <si>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</si>
  <si>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</si>
  <si>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</si>
  <si>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</si>
  <si>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</si>
  <si>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</si>
  <si>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</si>
  <si>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</si>
  <si>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</si>
  <si>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</si>
  <si>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</si>
  <si>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</si>
  <si>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</si>
  <si>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</si>
  <si>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</si>
  <si>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</si>
  <si>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</si>
  <si>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</si>
  <si>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</si>
  <si>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</si>
  <si>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</si>
  <si>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</si>
  <si>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</si>
  <si>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</si>
  <si>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</si>
  <si>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</si>
  <si>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</si>
  <si>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</si>
  <si>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</si>
  <si>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</si>
  <si>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</si>
  <si>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</si>
  <si>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</si>
  <si>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</si>
  <si>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</si>
  <si>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</si>
  <si>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</si>
  <si>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</si>
  <si>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</si>
  <si>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</si>
  <si>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</si>
  <si>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</si>
  <si>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</si>
  <si>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</si>
  <si>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</si>
  <si>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</si>
  <si>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</si>
  <si>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</si>
  <si>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</si>
  <si>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</si>
  <si>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</si>
  <si>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</si>
  <si>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</si>
  <si>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</si>
  <si>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</si>
  <si>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</si>
  <si>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</si>
  <si>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</si>
  <si>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</si>
  <si>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</si>
  <si>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</si>
  <si>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</si>
  <si>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</si>
  <si>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</si>
  <si>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</si>
  <si>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</si>
  <si>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</si>
  <si>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</si>
  <si>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</si>
  <si>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</si>
  <si>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</si>
  <si>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</si>
  <si>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</si>
  <si>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</si>
  <si>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</si>
  <si>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</si>
  <si>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</si>
  <si>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</si>
  <si>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</si>
  <si>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</si>
  <si>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</si>
  <si>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</si>
  <si>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</si>
  <si>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</si>
  <si>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</si>
  <si>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</si>
  <si>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</si>
  <si>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</si>
  <si>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</si>
  <si>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</si>
  <si>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</si>
  <si>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</si>
  <si>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</si>
  <si>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</si>
  <si>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</si>
  <si>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</si>
  <si>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</si>
  <si>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</si>
  <si>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</si>
  <si>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</si>
  <si>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</si>
  <si>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</si>
  <si>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</si>
  <si>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</si>
  <si>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</si>
  <si>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</si>
  <si>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</si>
  <si>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</si>
  <si>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</si>
  <si>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</si>
  <si>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</si>
  <si>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</si>
  <si>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</si>
  <si>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</si>
  <si>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</si>
  <si>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</si>
  <si>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</si>
  <si>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</si>
  <si>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</si>
  <si>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</si>
  <si>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</si>
  <si>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</si>
  <si>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</si>
  <si>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</si>
  <si>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</si>
  <si>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</si>
  <si>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Municipal de Agua Potable y Alcantarillado de Santiago Maravatío, Guanajuato.</t>
  </si>
  <si>
    <t>Correspondiente del 1 de Enero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</si>
</sst>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D13" sqref="D1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2019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4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2239025.42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2239025.42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H23" sqref="H23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0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2239025.42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0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1655333.44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583691.98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5348.69</v>
      </c>
    </row>
    <row r="31" spans="1:3" x14ac:dyDescent="0.2">
      <c r="A31" s="90" t="s">
        <v>560</v>
      </c>
      <c r="B31" s="77" t="s">
        <v>441</v>
      </c>
      <c r="C31" s="150">
        <v>5348.69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-2233676.73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2019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2019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2018</v>
      </c>
      <c r="E14" s="21">
        <v>2017</v>
      </c>
      <c r="F14" s="21">
        <v>2016</v>
      </c>
      <c r="G14" s="21">
        <v>2015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1194394.82</v>
      </c>
      <c r="D15" s="24">
        <v>1022441.14</v>
      </c>
      <c r="E15" s="24">
        <v>864238.09</v>
      </c>
      <c r="F15" s="24">
        <v>716032.67</v>
      </c>
      <c r="G15" s="24">
        <v>575218.75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17820.98</v>
      </c>
      <c r="D20" s="24">
        <v>17820.98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-267051.98</v>
      </c>
      <c r="D23" s="24">
        <v>-267051.98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260417.98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260417.98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29288.219999999998</v>
      </c>
      <c r="D62" s="24">
        <f t="shared" ref="D62:E62" si="0">SUM(D63:D70)</f>
        <v>2743.69</v>
      </c>
      <c r="E62" s="24">
        <f t="shared" si="0"/>
        <v>-21936.94</v>
      </c>
    </row>
    <row r="63" spans="1:9" x14ac:dyDescent="0.2">
      <c r="A63" s="22">
        <v>1241</v>
      </c>
      <c r="B63" s="20" t="s">
        <v>239</v>
      </c>
      <c r="C63" s="24">
        <v>28167.53</v>
      </c>
      <c r="D63" s="24">
        <v>2631.62</v>
      </c>
      <c r="E63" s="24">
        <v>-21376.59</v>
      </c>
    </row>
    <row r="64" spans="1:9" x14ac:dyDescent="0.2">
      <c r="A64" s="22">
        <v>1242</v>
      </c>
      <c r="B64" s="20" t="s">
        <v>240</v>
      </c>
      <c r="C64" s="24">
        <v>1120.69</v>
      </c>
      <c r="D64" s="24">
        <v>112.07</v>
      </c>
      <c r="E64" s="24">
        <v>-560.35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26050</v>
      </c>
      <c r="D74" s="24">
        <f>SUM(D75:D79)</f>
        <v>2605</v>
      </c>
      <c r="E74" s="24">
        <f>SUM(E75:E79)</f>
        <v>16274.27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26050</v>
      </c>
      <c r="D78" s="24">
        <v>2605</v>
      </c>
      <c r="E78" s="24">
        <v>16274.27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15912.869999999999</v>
      </c>
      <c r="D110" s="24">
        <f>SUM(D111:D119)</f>
        <v>15912.869999999999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4142.87</v>
      </c>
      <c r="D112" s="24">
        <f t="shared" ref="D112:D119" si="1">C112</f>
        <v>4142.87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-8204.93</v>
      </c>
      <c r="D117" s="24">
        <f t="shared" si="1"/>
        <v>-8204.93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19974.93</v>
      </c>
      <c r="D119" s="24">
        <f t="shared" si="1"/>
        <v>19974.93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2019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1615333.44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1615333.44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1615333.44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623691.98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623691.98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623691.98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2045111.63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2039762.94</v>
      </c>
      <c r="D99" s="57">
        <f>C99/$C$98</f>
        <v>0.99738464643125624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840778.96000000008</v>
      </c>
      <c r="D100" s="57">
        <f t="shared" ref="D100:D163" si="0">C100/$C$98</f>
        <v>0.41111641421744793</v>
      </c>
      <c r="E100" s="56"/>
    </row>
    <row r="101" spans="1:5" x14ac:dyDescent="0.2">
      <c r="A101" s="54">
        <v>5111</v>
      </c>
      <c r="B101" s="51" t="s">
        <v>363</v>
      </c>
      <c r="C101" s="55">
        <v>576498.27</v>
      </c>
      <c r="D101" s="57">
        <f t="shared" si="0"/>
        <v>0.28189085697977279</v>
      </c>
      <c r="E101" s="56"/>
    </row>
    <row r="102" spans="1:5" x14ac:dyDescent="0.2">
      <c r="A102" s="54">
        <v>5112</v>
      </c>
      <c r="B102" s="51" t="s">
        <v>364</v>
      </c>
      <c r="C102" s="55">
        <v>110650.81</v>
      </c>
      <c r="D102" s="57">
        <f t="shared" si="0"/>
        <v>5.4105022130258973E-2</v>
      </c>
      <c r="E102" s="56"/>
    </row>
    <row r="103" spans="1:5" x14ac:dyDescent="0.2">
      <c r="A103" s="54">
        <v>5113</v>
      </c>
      <c r="B103" s="51" t="s">
        <v>365</v>
      </c>
      <c r="C103" s="55">
        <v>153629.88</v>
      </c>
      <c r="D103" s="57">
        <f t="shared" si="0"/>
        <v>7.512053510741612E-2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0</v>
      </c>
      <c r="D105" s="57">
        <f t="shared" si="0"/>
        <v>0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223177.74</v>
      </c>
      <c r="D107" s="57">
        <f t="shared" si="0"/>
        <v>0.10912741227724572</v>
      </c>
      <c r="E107" s="56"/>
    </row>
    <row r="108" spans="1:5" x14ac:dyDescent="0.2">
      <c r="A108" s="54">
        <v>5121</v>
      </c>
      <c r="B108" s="51" t="s">
        <v>370</v>
      </c>
      <c r="C108" s="55">
        <v>20872.599999999999</v>
      </c>
      <c r="D108" s="57">
        <f t="shared" si="0"/>
        <v>1.0206093248807157E-2</v>
      </c>
      <c r="E108" s="56"/>
    </row>
    <row r="109" spans="1:5" x14ac:dyDescent="0.2">
      <c r="A109" s="54">
        <v>5122</v>
      </c>
      <c r="B109" s="51" t="s">
        <v>371</v>
      </c>
      <c r="C109" s="55">
        <v>299</v>
      </c>
      <c r="D109" s="57">
        <f t="shared" si="0"/>
        <v>1.4620228823401685E-4</v>
      </c>
      <c r="E109" s="56"/>
    </row>
    <row r="110" spans="1:5" x14ac:dyDescent="0.2">
      <c r="A110" s="54">
        <v>5123</v>
      </c>
      <c r="B110" s="51" t="s">
        <v>372</v>
      </c>
      <c r="C110" s="55">
        <v>52250</v>
      </c>
      <c r="D110" s="57">
        <f t="shared" si="0"/>
        <v>2.5548727626178529E-2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7293.8</v>
      </c>
      <c r="D112" s="57">
        <f t="shared" si="0"/>
        <v>3.5664556853554252E-3</v>
      </c>
      <c r="E112" s="56"/>
    </row>
    <row r="113" spans="1:5" x14ac:dyDescent="0.2">
      <c r="A113" s="54">
        <v>5126</v>
      </c>
      <c r="B113" s="51" t="s">
        <v>375</v>
      </c>
      <c r="C113" s="55">
        <v>61436.79</v>
      </c>
      <c r="D113" s="57">
        <f t="shared" si="0"/>
        <v>3.0040800266731654E-2</v>
      </c>
      <c r="E113" s="56"/>
    </row>
    <row r="114" spans="1:5" x14ac:dyDescent="0.2">
      <c r="A114" s="54">
        <v>5127</v>
      </c>
      <c r="B114" s="51" t="s">
        <v>376</v>
      </c>
      <c r="C114" s="55">
        <v>1744.82</v>
      </c>
      <c r="D114" s="57">
        <f t="shared" si="0"/>
        <v>8.5316614232935537E-4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79280.73</v>
      </c>
      <c r="D116" s="57">
        <f t="shared" si="0"/>
        <v>3.8765967019609583E-2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975806.23999999987</v>
      </c>
      <c r="D117" s="57">
        <f t="shared" si="0"/>
        <v>0.47714081993656254</v>
      </c>
      <c r="E117" s="56"/>
    </row>
    <row r="118" spans="1:5" x14ac:dyDescent="0.2">
      <c r="A118" s="54">
        <v>5131</v>
      </c>
      <c r="B118" s="51" t="s">
        <v>380</v>
      </c>
      <c r="C118" s="55">
        <v>785133.96</v>
      </c>
      <c r="D118" s="57">
        <f t="shared" si="0"/>
        <v>0.38390763050914734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53337.74</v>
      </c>
      <c r="D120" s="57">
        <f t="shared" si="0"/>
        <v>2.6080600793414881E-2</v>
      </c>
      <c r="E120" s="56"/>
    </row>
    <row r="121" spans="1:5" x14ac:dyDescent="0.2">
      <c r="A121" s="54">
        <v>5134</v>
      </c>
      <c r="B121" s="51" t="s">
        <v>383</v>
      </c>
      <c r="C121" s="55">
        <v>2921.85</v>
      </c>
      <c r="D121" s="57">
        <f t="shared" si="0"/>
        <v>1.4286995179818131E-3</v>
      </c>
      <c r="E121" s="56"/>
    </row>
    <row r="122" spans="1:5" x14ac:dyDescent="0.2">
      <c r="A122" s="54">
        <v>5135</v>
      </c>
      <c r="B122" s="51" t="s">
        <v>384</v>
      </c>
      <c r="C122" s="55">
        <v>0</v>
      </c>
      <c r="D122" s="57">
        <f t="shared" si="0"/>
        <v>0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1957.69</v>
      </c>
      <c r="D124" s="57">
        <f t="shared" si="0"/>
        <v>9.572533700764296E-4</v>
      </c>
      <c r="E124" s="56"/>
    </row>
    <row r="125" spans="1:5" x14ac:dyDescent="0.2">
      <c r="A125" s="54">
        <v>5138</v>
      </c>
      <c r="B125" s="51" t="s">
        <v>387</v>
      </c>
      <c r="C125" s="55">
        <v>0</v>
      </c>
      <c r="D125" s="57">
        <f t="shared" si="0"/>
        <v>0</v>
      </c>
      <c r="E125" s="56"/>
    </row>
    <row r="126" spans="1:5" x14ac:dyDescent="0.2">
      <c r="A126" s="54">
        <v>5139</v>
      </c>
      <c r="B126" s="51" t="s">
        <v>388</v>
      </c>
      <c r="C126" s="55">
        <v>132455</v>
      </c>
      <c r="D126" s="57">
        <f t="shared" si="0"/>
        <v>6.4766635745942144E-2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5348.6900000000005</v>
      </c>
      <c r="D185" s="57">
        <f t="shared" si="1"/>
        <v>2.615353568743825E-3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5348.6900000000005</v>
      </c>
      <c r="D186" s="57">
        <f t="shared" si="1"/>
        <v>2.615353568743825E-3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2743.69</v>
      </c>
      <c r="D191" s="57">
        <f t="shared" si="1"/>
        <v>1.3415844689123402E-3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2605</v>
      </c>
      <c r="D193" s="57">
        <f t="shared" si="1"/>
        <v>1.2737690998314846E-3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2019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95748.72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193913.79</v>
      </c>
    </row>
    <row r="15" spans="1:5" x14ac:dyDescent="0.2">
      <c r="A15" s="33">
        <v>3220</v>
      </c>
      <c r="B15" s="29" t="s">
        <v>473</v>
      </c>
      <c r="C15" s="34">
        <v>951806.69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2019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2019</v>
      </c>
      <c r="D7" s="129">
        <v>2018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34673.26</v>
      </c>
      <c r="D10" s="34">
        <v>29215.16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34673.26</v>
      </c>
      <c r="D15" s="135">
        <f>SUM(D8:D14)</f>
        <v>29215.16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839.66</v>
      </c>
      <c r="D28" s="135">
        <f>SUM(D29:D36)</f>
        <v>839.66</v>
      </c>
      <c r="E28" s="130"/>
    </row>
    <row r="29" spans="1:5" x14ac:dyDescent="0.2">
      <c r="A29" s="33">
        <v>1241</v>
      </c>
      <c r="B29" s="29" t="s">
        <v>239</v>
      </c>
      <c r="C29" s="34">
        <v>839.66</v>
      </c>
      <c r="D29" s="132">
        <v>839.66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839.66</v>
      </c>
      <c r="D43" s="135">
        <f>D20+D28+D37</f>
        <v>839.66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2019</v>
      </c>
      <c r="D46" s="129">
        <v>2018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193913.79</v>
      </c>
      <c r="D47" s="135">
        <v>132080.22</v>
      </c>
    </row>
    <row r="48" spans="1:5" x14ac:dyDescent="0.2">
      <c r="A48" s="131"/>
      <c r="B48" s="136" t="s">
        <v>629</v>
      </c>
      <c r="C48" s="135">
        <f>C51+C63+C95+C98+C49</f>
        <v>5348.6900000000005</v>
      </c>
      <c r="D48" s="135">
        <f>D51+D63+D95+D98+D49</f>
        <v>0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5348.6900000000005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5348.6900000000005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2743.69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2605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199262.48</v>
      </c>
      <c r="D126" s="135">
        <f>D47+D48+D104-D110-D113</f>
        <v>132080.22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estados Fianncieros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2019-02-13T21:19:08Z</cp:lastPrinted>
  <dcterms:created xsi:type="dcterms:W3CDTF">2012-12-11T20:36:24Z</dcterms:created>
  <dcterms:modified xsi:type="dcterms:W3CDTF">2022-11-04T02:34:26Z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