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ASA CULT 2021 CUENTA PUBLICA\"/>
    </mc:Choice>
  </mc:AlternateContent>
  <xr:revisionPtr revIDLastSave="0" documentId="13_ncr:1_{7F7BAA22-AFE1-470A-8EE6-A5BB9004C1E8}" xr6:coauthVersionLast="47" xr6:coauthVersionMax="47" xr10:uidLastSave="{00000000-0000-0000-0000-000000000000}"/>
  <bookViews>
    <workbookView xWindow="-108" yWindow="-108" windowWidth="23256" windowHeight="12456" tabRatio="863" firstSheet="1" activeTab="5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<sst xmlns="http://schemas.openxmlformats.org/spreadsheetml/2006/main" count="897" uniqueCount="630">
  <si>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</si>
  <si>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</si>
  <si>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</si>
  <si>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</si>
  <si>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</si>
  <si>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</si>
  <si>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</si>
  <si>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</si>
  <si>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</si>
  <si>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</si>
  <si>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</si>
  <si>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</si>
  <si>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</si>
  <si>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</si>
  <si>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</si>
  <si>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</si>
  <si>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</si>
  <si>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</si>
  <si>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</si>
  <si>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</si>
  <si>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</si>
  <si>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</si>
  <si>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</si>
  <si>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</si>
  <si>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</si>
  <si>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</si>
  <si>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</si>
  <si>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</si>
  <si>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</si>
  <si>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</si>
  <si>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</si>
  <si>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</si>
  <si>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</si>
  <si>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</si>
  <si>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</si>
  <si>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</si>
  <si>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</si>
  <si>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</si>
  <si>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</si>
  <si>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</si>
  <si>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</si>
  <si>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</si>
  <si>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</si>
  <si>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</si>
  <si>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</si>
  <si>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</si>
  <si>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</si>
  <si>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</si>
  <si>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</si>
  <si>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</si>
  <si>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</si>
  <si>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</si>
  <si>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</si>
  <si>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</si>
  <si>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</si>
  <si>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</si>
  <si>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</si>
  <si>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</si>
  <si>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</si>
  <si>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</si>
  <si>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</si>
  <si>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</si>
  <si>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</si>
  <si>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</si>
  <si>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</si>
  <si>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</si>
  <si>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</si>
  <si>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</si>
  <si>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</si>
  <si>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</si>
  <si>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</si>
  <si>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</si>
  <si>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</si>
  <si>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</si>
  <si>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</si>
  <si>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</si>
  <si>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</si>
  <si>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</si>
  <si>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</si>
  <si>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</si>
  <si>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</si>
  <si>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</si>
  <si>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</si>
  <si>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</si>
  <si>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</si>
  <si>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</si>
  <si>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</si>
  <si>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</si>
  <si>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</si>
  <si>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</si>
  <si>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</si>
  <si>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</si>
  <si>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</si>
  <si>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</si>
  <si>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</si>
  <si>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</si>
  <si>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</si>
  <si>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</si>
  <si>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</si>
  <si>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</si>
  <si>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</si>
  <si>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</si>
  <si>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</si>
  <si>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</si>
  <si>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</si>
  <si>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</si>
  <si>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</si>
  <si>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</si>
  <si>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</si>
  <si>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</si>
  <si>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</si>
  <si>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</si>
  <si>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</si>
  <si>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</si>
  <si>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</si>
  <si>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</si>
  <si>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</si>
  <si>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</si>
  <si>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</si>
  <si>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</si>
  <si>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</si>
  <si>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</si>
  <si>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</si>
  <si>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</si>
  <si>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</si>
  <si>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</si>
  <si>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</si>
  <si>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</si>
  <si>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</si>
  <si>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</si>
  <si>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</si>
  <si>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</si>
  <si>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</si>
  <si>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</si>
  <si>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</si>
  <si>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</si>
  <si>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</si>
  <si>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</si>
  <si>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</si>
  <si>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</si>
  <si>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</si>
  <si>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</si>
  <si>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</si>
  <si>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</si>
  <si>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</si>
  <si>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</si>
  <si>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</si>
  <si>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</si>
  <si>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</si>
  <si>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</si>
  <si>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</si>
  <si>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</si>
  <si>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</si>
  <si>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</si>
  <si>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</si>
  <si>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</si>
  <si>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</si>
  <si>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</si>
  <si>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</si>
  <si>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</si>
  <si>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</si>
  <si>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</si>
  <si>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</si>
  <si>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</si>
  <si>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</si>
  <si>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</si>
  <si>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</si>
  <si>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</si>
  <si>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</si>
  <si>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</si>
  <si>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</si>
  <si>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</si>
  <si>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</si>
  <si>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</si>
  <si>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</si>
  <si>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</si>
  <si>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</si>
  <si>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</si>
  <si>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</si>
  <si>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</si>
  <si>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</si>
  <si>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</si>
  <si>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</si>
  <si>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</si>
  <si>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</si>
  <si>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</si>
  <si>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</si>
  <si>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</si>
  <si>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</si>
  <si>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</si>
  <si>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</si>
  <si>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</si>
  <si>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</si>
  <si>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</si>
  <si>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</si>
  <si>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</si>
  <si>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</si>
  <si>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</si>
  <si>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</si>
  <si>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</si>
  <si>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</si>
  <si>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</si>
  <si>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</si>
  <si>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</si>
  <si>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</si>
  <si>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</si>
  <si>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</si>
  <si>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</si>
  <si>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</si>
  <si>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</si>
  <si>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</si>
  <si>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</si>
  <si>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</si>
  <si>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</si>
  <si>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</si>
  <si>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</si>
  <si>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</si>
  <si>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</si>
  <si>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</si>
  <si>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</si>
  <si>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</si>
  <si>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</si>
  <si>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</si>
  <si>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</si>
  <si>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</si>
  <si>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</si>
  <si>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</si>
  <si>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</si>
  <si>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</si>
  <si>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</si>
  <si>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</si>
  <si>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</si>
  <si>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</si>
  <si>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</si>
  <si>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</si>
  <si>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</si>
  <si>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</si>
  <si>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</si>
  <si>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</si>
  <si>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</si>
  <si>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</si>
  <si>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</si>
  <si>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</si>
  <si>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</si>
  <si>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</si>
  <si>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</si>
  <si>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</si>
  <si>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</si>
  <si>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</si>
  <si>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</si>
  <si>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</si>
  <si>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</si>
  <si>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</si>
  <si>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</si>
  <si>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</si>
  <si>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</si>
  <si>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</si>
  <si>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</si>
  <si>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</si>
  <si>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</si>
  <si>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</si>
  <si>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</si>
  <si>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</si>
  <si>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</si>
  <si>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</si>
  <si>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</si>
  <si>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</si>
  <si>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</si>
  <si>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</si>
  <si>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</si>
  <si>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</si>
  <si>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</si>
  <si>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</si>
  <si>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</si>
  <si>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</si>
  <si>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</si>
  <si>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</si>
  <si>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</si>
  <si>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</si>
  <si>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</si>
  <si>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</si>
  <si>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</si>
  <si>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</si>
  <si>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</si>
  <si>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</si>
  <si>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</si>
  <si>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</si>
  <si>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</si>
  <si>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</si>
  <si>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</si>
  <si>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</si>
  <si>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</si>
  <si>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</si>
  <si>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</si>
  <si>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</si>
  <si>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</si>
  <si>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</si>
  <si>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</si>
  <si>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</si>
  <si>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</si>
  <si>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</si>
  <si>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</si>
  <si>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</si>
  <si>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</si>
  <si>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</si>
  <si>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</si>
  <si>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</si>
  <si>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</si>
  <si>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</si>
  <si>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</si>
  <si>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</si>
  <si>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</si>
  <si>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</si>
  <si>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</si>
  <si>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</si>
  <si>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</si>
  <si>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</si>
  <si>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</si>
  <si>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</si>
  <si>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</si>
  <si>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</si>
  <si>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</si>
  <si>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</si>
  <si>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</si>
  <si>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</si>
  <si>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</si>
  <si>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</si>
  <si>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</si>
  <si>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</si>
  <si>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</si>
  <si>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</si>
  <si>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</si>
  <si>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</si>
  <si>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</si>
  <si>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</si>
  <si>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</si>
  <si>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</si>
  <si>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</si>
  <si>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</si>
  <si>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</si>
  <si>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</si>
  <si>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</si>
  <si>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</si>
  <si>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</si>
  <si>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</si>
  <si>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</si>
  <si>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</si>
  <si>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</si>
  <si>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</si>
  <si>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</si>
  <si>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</si>
  <si>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</si>
  <si>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</si>
  <si>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</si>
  <si>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</si>
  <si>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</si>
  <si>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</si>
  <si>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</si>
  <si>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</si>
  <si>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</si>
  <si>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</si>
  <si>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</si>
  <si>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</si>
  <si>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</si>
  <si>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</si>
  <si>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</si>
  <si>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</si>
  <si>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</si>
  <si>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</si>
  <si>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</si>
  <si>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</si>
  <si>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</si>
  <si>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</si>
  <si>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</si>
  <si>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</si>
  <si>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</si>
  <si>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</si>
  <si>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</si>
  <si>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</si>
  <si>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</si>
  <si>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</si>
  <si>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</si>
  <si>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</si>
  <si>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</si>
  <si>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</si>
  <si>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</si>
  <si>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</si>
  <si>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</si>
  <si>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</si>
  <si>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</si>
  <si>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</si>
  <si>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</si>
  <si>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</si>
  <si>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</si>
  <si>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</si>
  <si>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</si>
  <si>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</si>
  <si>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</si>
  <si>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</si>
  <si>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</si>
  <si>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</si>
  <si>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</si>
  <si>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</si>
  <si>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</si>
  <si>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</si>
  <si>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</si>
  <si>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</si>
  <si>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</si>
  <si>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</si>
  <si>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</si>
  <si>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</si>
  <si>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</si>
  <si>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</si>
  <si>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</si>
  <si>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</si>
  <si>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</si>
  <si>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</si>
  <si>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</si>
  <si>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</si>
  <si>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</si>
  <si>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</si>
  <si>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</si>
  <si>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</si>
  <si>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</si>
  <si>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</si>
  <si>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</si>
  <si>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</si>
  <si>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</si>
  <si>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</si>
  <si>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</si>
  <si>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</si>
  <si>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</si>
  <si>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</si>
  <si>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</si>
  <si>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</si>
  <si>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</si>
  <si>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</si>
  <si>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</si>
  <si>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</si>
  <si>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</si>
  <si>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</si>
  <si>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</si>
  <si>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</si>
  <si>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</si>
  <si>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</si>
  <si>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</si>
  <si>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</si>
  <si>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</si>
  <si>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</si>
  <si>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</si>
  <si>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</si>
  <si>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</si>
  <si>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</si>
  <si>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</si>
  <si>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</si>
  <si>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</si>
  <si>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</si>
  <si>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</si>
  <si>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</si>
  <si>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</si>
  <si>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</si>
  <si>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</si>
  <si>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</si>
  <si>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</si>
  <si>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</si>
  <si>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</si>
  <si>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</si>
  <si>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</si>
  <si>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</si>
  <si>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</si>
  <si>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</si>
  <si>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</si>
  <si>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</si>
  <si>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</si>
  <si>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</si>
  <si>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</si>
  <si>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</si>
  <si>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</si>
  <si>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</si>
  <si>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</si>
  <si>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</si>
  <si>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</si>
  <si>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</si>
  <si>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</si>
  <si>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</si>
  <si>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</si>
  <si>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</si>
  <si>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</si>
  <si>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</si>
  <si>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</si>
  <si>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</si>
  <si>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</si>
  <si>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</si>
  <si>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</si>
  <si>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</si>
  <si>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</si>
  <si>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</si>
  <si>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</si>
  <si>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</si>
  <si>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</si>
  <si>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</si>
  <si>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</si>
  <si>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</si>
  <si>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</si>
  <si>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</si>
  <si>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</si>
  <si>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</si>
  <si>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</si>
  <si>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</si>
  <si>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</si>
  <si>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</si>
  <si>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</si>
  <si>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</si>
  <si>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</si>
  <si>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</si>
  <si>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</si>
  <si>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</si>
  <si>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</si>
  <si>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</si>
  <si>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</si>
  <si>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</si>
  <si>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</si>
  <si>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</si>
  <si>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</si>
  <si>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</si>
  <si>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</si>
  <si>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</si>
  <si>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</si>
  <si>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</si>
  <si>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</si>
  <si>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</si>
  <si>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</si>
  <si>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</si>
  <si>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</si>
  <si>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</si>
  <si>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</si>
  <si>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</si>
  <si>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</si>
  <si>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</si>
  <si>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</si>
  <si>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</si>
  <si>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</si>
  <si>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</si>
  <si>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</si>
  <si>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</si>
  <si>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</si>
  <si>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</si>
  <si>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</si>
  <si>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</si>
  <si>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</si>
  <si>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</si>
  <si>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</si>
  <si>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</si>
  <si>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</si>
  <si>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</si>
  <si>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</si>
  <si>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</si>
  <si>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</si>
  <si>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</si>
  <si>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</si>
  <si>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</si>
  <si>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</si>
  <si>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</si>
  <si>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</si>
  <si>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</si>
  <si>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</si>
  <si>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</si>
  <si>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</si>
  <si>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</si>
  <si>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</si>
  <si>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</si>
  <si>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</si>
  <si>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</si>
  <si>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</si>
  <si>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</si>
  <si>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</si>
  <si>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</si>
  <si>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</si>
  <si>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</si>
  <si>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</si>
  <si>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</si>
  <si>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</si>
  <si>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</si>
  <si>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</si>
  <si>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</si>
  <si>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</si>
  <si>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</si>
  <si>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</si>
  <si>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</si>
  <si>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</si>
  <si>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</si>
  <si>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</si>
  <si>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</si>
  <si>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</si>
  <si>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</si>
  <si>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</si>
  <si>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</si>
  <si>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</si>
  <si>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</si>
  <si>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</si>
  <si>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</si>
  <si>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</si>
  <si>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</si>
  <si>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</si>
  <si>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</si>
  <si>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</si>
  <si>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</si>
  <si>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</si>
  <si>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</si>
  <si>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</si>
  <si>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</si>
  <si>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</si>
  <si>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</si>
  <si>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</si>
  <si>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</si>
  <si>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</si>
  <si>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</si>
  <si>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</si>
  <si>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</si>
  <si>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</si>
  <si>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</si>
  <si>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</si>
  <si>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</si>
  <si>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</si>
  <si>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</si>
  <si>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</si>
  <si>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Casa de la Cultura Fray Nicolás P. Navarrete del Municipio de Santiago Maravatío, Guanajuato.</t>
  </si>
  <si>
    <t>Correspondiente del 1 de Enero AL 31 DE DICIEMBRE DEL 2021</t>
  </si>
  <si>
    <t>LÍNEA RECTA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</si>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</sst>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9" fontId="13" fillId="0" borderId="0" xfId="8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40" t="s">
        <v>626</v>
      </c>
      <c r="B1" s="140"/>
      <c r="C1" s="19"/>
      <c r="D1" s="16" t="s">
        <v>614</v>
      </c>
      <c r="E1" s="17">
        <v>2021</v>
      </c>
    </row>
    <row r="2" spans="1:5" ht="18.899999999999999" customHeight="1" x14ac:dyDescent="0.2">
      <c r="A2" s="141" t="s">
        <v>613</v>
      </c>
      <c r="B2" s="141"/>
      <c r="C2" s="38"/>
      <c r="D2" s="16" t="s">
        <v>615</v>
      </c>
      <c r="E2" s="19" t="s">
        <v>617</v>
      </c>
    </row>
    <row r="3" spans="1:5" ht="18.899999999999999" customHeight="1" x14ac:dyDescent="0.2">
      <c r="A3" s="142" t="s">
        <v>627</v>
      </c>
      <c r="B3" s="142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0.8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4140625" defaultRowHeight="10.199999999999999" x14ac:dyDescent="0.2"/>
  <cols>
    <col min="1" max="1" width="3.33203125" style="41" customWidth="1"/>
    <col min="2" max="2" width="63.109375" style="41" customWidth="1"/>
    <col min="3" max="3" width="17.6640625" style="41" customWidth="1"/>
    <col min="4" max="16384" width="11.44140625" style="41"/>
  </cols>
  <sheetData>
    <row r="1" spans="1:3" s="39" customFormat="1" ht="18" customHeight="1" x14ac:dyDescent="0.3">
      <c r="A1" s="146" t="s">
        <v>626</v>
      </c>
      <c r="B1" s="147"/>
      <c r="C1" s="148"/>
    </row>
    <row r="2" spans="1:3" s="39" customFormat="1" ht="18" customHeight="1" x14ac:dyDescent="0.3">
      <c r="A2" s="149" t="s">
        <v>44</v>
      </c>
      <c r="B2" s="150"/>
      <c r="C2" s="151"/>
    </row>
    <row r="3" spans="1:3" s="39" customFormat="1" ht="18" customHeight="1" x14ac:dyDescent="0.3">
      <c r="A3" s="149" t="s">
        <v>627</v>
      </c>
      <c r="B3" s="150"/>
      <c r="C3" s="151"/>
    </row>
    <row r="4" spans="1:3" s="42" customFormat="1" ht="18" customHeight="1" x14ac:dyDescent="0.2">
      <c r="A4" s="152" t="s">
        <v>624</v>
      </c>
      <c r="B4" s="153"/>
      <c r="C4" s="154"/>
    </row>
    <row r="5" spans="1:3" s="40" customFormat="1" x14ac:dyDescent="0.2">
      <c r="A5" s="60" t="s">
        <v>529</v>
      </c>
      <c r="B5" s="60"/>
      <c r="C5" s="61">
        <v>1868825.8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1868825.8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4140625" defaultRowHeight="10.199999999999999" x14ac:dyDescent="0.2"/>
  <cols>
    <col min="1" max="1" width="3.6640625" style="41" customWidth="1"/>
    <col min="2" max="2" width="62.109375" style="41" customWidth="1"/>
    <col min="3" max="3" width="17.6640625" style="41" customWidth="1"/>
    <col min="4" max="16384" width="11.44140625" style="41"/>
  </cols>
  <sheetData>
    <row r="1" spans="1:3" s="43" customFormat="1" ht="18.899999999999999" customHeight="1" x14ac:dyDescent="0.3">
      <c r="A1" s="155" t="s">
        <v>626</v>
      </c>
      <c r="B1" s="156"/>
      <c r="C1" s="157"/>
    </row>
    <row r="2" spans="1:3" s="43" customFormat="1" ht="18.899999999999999" customHeight="1" x14ac:dyDescent="0.3">
      <c r="A2" s="158" t="s">
        <v>45</v>
      </c>
      <c r="B2" s="159"/>
      <c r="C2" s="160"/>
    </row>
    <row r="3" spans="1:3" s="43" customFormat="1" ht="18.899999999999999" customHeight="1" x14ac:dyDescent="0.3">
      <c r="A3" s="158" t="s">
        <v>627</v>
      </c>
      <c r="B3" s="159"/>
      <c r="C3" s="160"/>
    </row>
    <row r="4" spans="1:3" s="44" customFormat="1" x14ac:dyDescent="0.2">
      <c r="A4" s="152" t="s">
        <v>624</v>
      </c>
      <c r="B4" s="153"/>
      <c r="C4" s="154"/>
    </row>
    <row r="5" spans="1:3" x14ac:dyDescent="0.2">
      <c r="A5" s="91" t="s">
        <v>542</v>
      </c>
      <c r="B5" s="60"/>
      <c r="C5" s="84">
        <v>2715941.27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664421.52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30508.27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633913.25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34557.949999999997</v>
      </c>
    </row>
    <row r="31" spans="1:3" x14ac:dyDescent="0.2">
      <c r="A31" s="100" t="s">
        <v>564</v>
      </c>
      <c r="B31" s="83" t="s">
        <v>442</v>
      </c>
      <c r="C31" s="93">
        <v>34557.949999999997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2086077.7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opLeftCell="A13" workbookViewId="0">
      <selection activeCell="G2" sqref="G2:G3"/>
    </sheetView>
  </sheetViews>
  <sheetFormatPr baseColWidth="10" defaultColWidth="9.109375" defaultRowHeight="10.199999999999999" x14ac:dyDescent="0.2"/>
  <cols>
    <col min="1" max="1" width="10" style="31" customWidth="1"/>
    <col min="2" max="2" width="68.5546875" style="31" bestFit="1" customWidth="1"/>
    <col min="3" max="3" width="17.44140625" style="31" bestFit="1" customWidth="1"/>
    <col min="4" max="5" width="23.6640625" style="31" bestFit="1" customWidth="1"/>
    <col min="6" max="6" width="19.33203125" style="31" customWidth="1"/>
    <col min="7" max="7" width="20.5546875" style="31" customWidth="1"/>
    <col min="8" max="10" width="20.33203125" style="31" customWidth="1"/>
    <col min="11" max="16384" width="9.109375" style="31"/>
  </cols>
  <sheetData>
    <row r="1" spans="1:10" ht="18.899999999999999" customHeight="1" x14ac:dyDescent="0.2">
      <c r="A1" s="145" t="s">
        <v>626</v>
      </c>
      <c r="B1" s="161"/>
      <c r="C1" s="161"/>
      <c r="D1" s="161"/>
      <c r="E1" s="161"/>
      <c r="F1" s="161"/>
      <c r="G1" s="29" t="s">
        <v>614</v>
      </c>
      <c r="H1" s="30">
        <v>2021</v>
      </c>
    </row>
    <row r="2" spans="1:10" ht="18.899999999999999" customHeight="1" x14ac:dyDescent="0.2">
      <c r="A2" s="145" t="s">
        <v>625</v>
      </c>
      <c r="B2" s="161"/>
      <c r="C2" s="161"/>
      <c r="D2" s="161"/>
      <c r="E2" s="161"/>
      <c r="F2" s="161"/>
      <c r="G2" s="16" t="s">
        <v>619</v>
      </c>
      <c r="H2" s="30" t="str">
        <f>'Notas a los Edos Financieros'!E2</f>
        <v>TRIMESTRAL</v>
      </c>
    </row>
    <row r="3" spans="1:10" ht="18.899999999999999" customHeight="1" x14ac:dyDescent="0.2">
      <c r="A3" s="162" t="s">
        <v>627</v>
      </c>
      <c r="B3" s="163"/>
      <c r="C3" s="163"/>
      <c r="D3" s="163"/>
      <c r="E3" s="163"/>
      <c r="F3" s="163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" customHeight="1" x14ac:dyDescent="0.2">
      <c r="A5" s="164" t="s">
        <v>35</v>
      </c>
      <c r="B5" s="164"/>
      <c r="C5" s="164"/>
      <c r="D5" s="164"/>
      <c r="E5" s="164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3.2" x14ac:dyDescent="0.25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5" t="s">
        <v>37</v>
      </c>
      <c r="C10" s="165"/>
      <c r="D10" s="165"/>
      <c r="E10" s="165"/>
    </row>
    <row r="11" spans="1:8" s="129" customFormat="1" ht="12.9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5" t="s">
        <v>39</v>
      </c>
      <c r="C12" s="165"/>
      <c r="D12" s="165"/>
      <c r="E12" s="165"/>
    </row>
    <row r="13" spans="1:8" s="129" customFormat="1" ht="26.1" customHeight="1" x14ac:dyDescent="0.2">
      <c r="A13" s="133" t="s">
        <v>608</v>
      </c>
      <c r="B13" s="165" t="s">
        <v>40</v>
      </c>
      <c r="C13" s="165"/>
      <c r="D13" s="165"/>
      <c r="E13" s="165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" customHeight="1" x14ac:dyDescent="0.2">
      <c r="A16" s="133" t="s">
        <v>610</v>
      </c>
    </row>
    <row r="17" spans="1:4" s="129" customFormat="1" ht="12.9" customHeight="1" x14ac:dyDescent="0.2">
      <c r="A17" s="134"/>
    </row>
    <row r="18" spans="1:4" s="129" customFormat="1" ht="12.9" customHeight="1" x14ac:dyDescent="0.2">
      <c r="A18" s="46" t="s">
        <v>98</v>
      </c>
    </row>
    <row r="19" spans="1:4" s="129" customFormat="1" ht="12.9" customHeight="1" x14ac:dyDescent="0.2">
      <c r="A19" s="137" t="s">
        <v>611</v>
      </c>
    </row>
    <row r="20" spans="1:4" s="129" customFormat="1" ht="12.9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5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80" zoomScaleNormal="80" workbookViewId="0">
      <selection activeCell="B41" sqref="B41"/>
    </sheetView>
  </sheetViews>
  <sheetFormatPr baseColWidth="10" defaultColWidth="9.109375" defaultRowHeight="10.199999999999999" x14ac:dyDescent="0.2"/>
  <cols>
    <col min="1" max="1" width="10" style="22" customWidth="1"/>
    <col min="2" max="2" width="55.21875" style="22" customWidth="1"/>
    <col min="3" max="3" width="16.44140625" style="22" bestFit="1" customWidth="1"/>
    <col min="4" max="4" width="19.109375" style="22" customWidth="1"/>
    <col min="5" max="5" width="20.21875" style="22" customWidth="1"/>
    <col min="6" max="6" width="19.109375" style="22" customWidth="1"/>
    <col min="7" max="7" width="15.44140625" style="22" customWidth="1"/>
    <col min="8" max="8" width="14.6640625" style="22" customWidth="1"/>
    <col min="9" max="9" width="27.109375" style="22" customWidth="1"/>
    <col min="10" max="16384" width="9.109375" style="22"/>
  </cols>
  <sheetData>
    <row r="1" spans="1:8" s="18" customFormat="1" ht="18.899999999999999" customHeight="1" x14ac:dyDescent="0.3">
      <c r="A1" s="143" t="s">
        <v>626</v>
      </c>
      <c r="B1" s="144"/>
      <c r="C1" s="144"/>
      <c r="D1" s="144"/>
      <c r="E1" s="144"/>
      <c r="F1" s="144"/>
      <c r="G1" s="16" t="s">
        <v>614</v>
      </c>
      <c r="H1" s="27">
        <v>2021</v>
      </c>
    </row>
    <row r="2" spans="1:8" s="18" customFormat="1" ht="18.899999999999999" customHeight="1" x14ac:dyDescent="0.3">
      <c r="A2" s="143" t="s">
        <v>618</v>
      </c>
      <c r="B2" s="144"/>
      <c r="C2" s="144"/>
      <c r="D2" s="144"/>
      <c r="E2" s="144"/>
      <c r="F2" s="144"/>
      <c r="G2" s="16" t="s">
        <v>619</v>
      </c>
      <c r="H2" s="27" t="s">
        <v>629</v>
      </c>
    </row>
    <row r="3" spans="1:8" s="18" customFormat="1" ht="18.899999999999999" customHeight="1" x14ac:dyDescent="0.3">
      <c r="A3" s="143" t="s">
        <v>627</v>
      </c>
      <c r="B3" s="144"/>
      <c r="C3" s="144"/>
      <c r="D3" s="144"/>
      <c r="E3" s="144"/>
      <c r="F3" s="144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-5079.1499999999996</v>
      </c>
      <c r="D15" s="26">
        <v>22161.63</v>
      </c>
      <c r="E15" s="26">
        <v>81404.88</v>
      </c>
      <c r="F15" s="26">
        <v>130530.72</v>
      </c>
      <c r="G15" s="26">
        <v>174714.57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169530.16</v>
      </c>
      <c r="D20" s="26">
        <v>169530.16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6983.2</v>
      </c>
      <c r="D23" s="26">
        <v>6983.2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905008.32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905008.32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485908.98</v>
      </c>
      <c r="D62" s="26">
        <f t="shared" ref="D62:E62" si="0">SUM(D63:D70)</f>
        <v>31952.95</v>
      </c>
      <c r="E62" s="26">
        <f t="shared" si="0"/>
        <v>-219137.89</v>
      </c>
      <c r="F62" s="22" t="s">
        <v>628</v>
      </c>
      <c r="G62" s="139">
        <v>0.1</v>
      </c>
    </row>
    <row r="63" spans="1:9" x14ac:dyDescent="0.2">
      <c r="A63" s="24">
        <v>1241</v>
      </c>
      <c r="B63" s="22" t="s">
        <v>240</v>
      </c>
      <c r="C63" s="26">
        <v>374335.07</v>
      </c>
      <c r="D63" s="26">
        <v>31483.98</v>
      </c>
      <c r="E63" s="26">
        <v>-215659.72</v>
      </c>
      <c r="F63" s="22" t="s">
        <v>628</v>
      </c>
      <c r="G63" s="139">
        <v>0.1</v>
      </c>
    </row>
    <row r="64" spans="1:9" x14ac:dyDescent="0.2">
      <c r="A64" s="24">
        <v>1242</v>
      </c>
      <c r="B64" s="22" t="s">
        <v>241</v>
      </c>
      <c r="C64" s="26">
        <v>10500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71001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20576.86</v>
      </c>
      <c r="D68" s="26">
        <v>468.97</v>
      </c>
      <c r="E68" s="26">
        <v>-3478.17</v>
      </c>
      <c r="F68" s="22" t="s">
        <v>628</v>
      </c>
    </row>
    <row r="69" spans="1:9" x14ac:dyDescent="0.2">
      <c r="A69" s="24">
        <v>1247</v>
      </c>
      <c r="B69" s="22" t="s">
        <v>246</v>
      </c>
      <c r="C69" s="26">
        <v>9496.0499999999993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26050</v>
      </c>
      <c r="D74" s="26">
        <f>SUM(D75:D79)</f>
        <v>2605</v>
      </c>
      <c r="E74" s="26">
        <f>SUM(E75:E79)</f>
        <v>21491.25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26050</v>
      </c>
      <c r="D78" s="26">
        <v>2605</v>
      </c>
      <c r="E78" s="26">
        <v>21491.25</v>
      </c>
      <c r="F78" s="22" t="s">
        <v>628</v>
      </c>
      <c r="G78" s="139">
        <v>0.1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122276.81</v>
      </c>
      <c r="D110" s="26">
        <f>SUM(D111:D119)</f>
        <v>122276.81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0.02</v>
      </c>
      <c r="D111" s="26">
        <f>C111</f>
        <v>0.02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3130</v>
      </c>
      <c r="D112" s="26">
        <f t="shared" ref="D112:D119" si="1">C112</f>
        <v>3130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8692.99</v>
      </c>
      <c r="D117" s="26">
        <f t="shared" si="1"/>
        <v>8692.99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110453.8</v>
      </c>
      <c r="D119" s="26">
        <f t="shared" si="1"/>
        <v>110453.8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22" customWidth="1"/>
    <col min="2" max="2" width="83" style="22" customWidth="1"/>
    <col min="3" max="4" width="15.6640625" style="22" customWidth="1"/>
    <col min="5" max="5" width="16.6640625" style="22" customWidth="1"/>
    <col min="6" max="16384" width="9.109375" style="22"/>
  </cols>
  <sheetData>
    <row r="1" spans="1:5" s="28" customFormat="1" ht="18.899999999999999" customHeight="1" x14ac:dyDescent="0.3">
      <c r="A1" s="141" t="s">
        <v>626</v>
      </c>
      <c r="B1" s="141"/>
      <c r="C1" s="141"/>
      <c r="D1" s="16" t="s">
        <v>614</v>
      </c>
      <c r="E1" s="27">
        <v>2021</v>
      </c>
    </row>
    <row r="2" spans="1:5" s="18" customFormat="1" ht="18.899999999999999" customHeight="1" x14ac:dyDescent="0.3">
      <c r="A2" s="141" t="s">
        <v>621</v>
      </c>
      <c r="B2" s="141"/>
      <c r="C2" s="141"/>
      <c r="D2" s="16" t="s">
        <v>619</v>
      </c>
      <c r="E2" s="27" t="str">
        <f>'Notas a los Edos Financieros'!E2</f>
        <v>TRIMESTRAL</v>
      </c>
    </row>
    <row r="3" spans="1:5" s="18" customFormat="1" ht="18.899999999999999" customHeight="1" x14ac:dyDescent="0.3">
      <c r="A3" s="141" t="s">
        <v>627</v>
      </c>
      <c r="B3" s="141"/>
      <c r="C3" s="141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10062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0.399999999999999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0.399999999999999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0.399999999999999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0.399999999999999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0.399999999999999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10062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0.399999999999999" x14ac:dyDescent="0.2">
      <c r="A49" s="52">
        <v>4173</v>
      </c>
      <c r="B49" s="54" t="s">
        <v>508</v>
      </c>
      <c r="C49" s="57">
        <v>10062</v>
      </c>
      <c r="D49" s="102"/>
      <c r="E49" s="51"/>
    </row>
    <row r="50" spans="1:5" ht="20.399999999999999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0.399999999999999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0.399999999999999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0.399999999999999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0.6" x14ac:dyDescent="0.2">
      <c r="A58" s="52">
        <v>4200</v>
      </c>
      <c r="B58" s="54" t="s">
        <v>514</v>
      </c>
      <c r="C58" s="57">
        <f>+C59+C65</f>
        <v>1858763.8</v>
      </c>
      <c r="D58" s="102"/>
      <c r="E58" s="51"/>
    </row>
    <row r="59" spans="1:5" x14ac:dyDescent="0.2">
      <c r="A59" s="52">
        <v>4210</v>
      </c>
      <c r="B59" s="54" t="s">
        <v>515</v>
      </c>
      <c r="C59" s="57">
        <f>SUM(C60:C64)</f>
        <v>175000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175000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1683763.8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1683763.8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2086077.7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2051519.75</v>
      </c>
      <c r="D100" s="59">
        <f>C100/$C$99</f>
        <v>0.98343400631721434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1379988.71</v>
      </c>
      <c r="D101" s="59">
        <f t="shared" ref="D101:D164" si="0">C101/$C$99</f>
        <v>0.6615231589887568</v>
      </c>
      <c r="E101" s="58"/>
    </row>
    <row r="102" spans="1:5" x14ac:dyDescent="0.2">
      <c r="A102" s="56">
        <v>5111</v>
      </c>
      <c r="B102" s="53" t="s">
        <v>364</v>
      </c>
      <c r="C102" s="57">
        <v>1080523.8400000001</v>
      </c>
      <c r="D102" s="59">
        <f t="shared" si="0"/>
        <v>0.51796912454411459</v>
      </c>
      <c r="E102" s="58"/>
    </row>
    <row r="103" spans="1:5" x14ac:dyDescent="0.2">
      <c r="A103" s="56">
        <v>5112</v>
      </c>
      <c r="B103" s="53" t="s">
        <v>365</v>
      </c>
      <c r="C103" s="57">
        <v>121725.25</v>
      </c>
      <c r="D103" s="59">
        <f t="shared" si="0"/>
        <v>5.8351254126344385E-2</v>
      </c>
      <c r="E103" s="58"/>
    </row>
    <row r="104" spans="1:5" x14ac:dyDescent="0.2">
      <c r="A104" s="56">
        <v>5113</v>
      </c>
      <c r="B104" s="53" t="s">
        <v>366</v>
      </c>
      <c r="C104" s="57">
        <v>67039.62</v>
      </c>
      <c r="D104" s="59">
        <f t="shared" si="0"/>
        <v>3.2136684074615243E-2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110700</v>
      </c>
      <c r="D106" s="59">
        <f t="shared" si="0"/>
        <v>5.3066096243682581E-2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151517.82</v>
      </c>
      <c r="D108" s="59">
        <f t="shared" si="0"/>
        <v>7.2632874604814587E-2</v>
      </c>
      <c r="E108" s="58"/>
    </row>
    <row r="109" spans="1:5" x14ac:dyDescent="0.2">
      <c r="A109" s="56">
        <v>5121</v>
      </c>
      <c r="B109" s="53" t="s">
        <v>371</v>
      </c>
      <c r="C109" s="57">
        <v>66563.33</v>
      </c>
      <c r="D109" s="59">
        <f t="shared" si="0"/>
        <v>3.1908365637579081E-2</v>
      </c>
      <c r="E109" s="58"/>
    </row>
    <row r="110" spans="1:5" x14ac:dyDescent="0.2">
      <c r="A110" s="56">
        <v>5122</v>
      </c>
      <c r="B110" s="53" t="s">
        <v>372</v>
      </c>
      <c r="C110" s="57">
        <v>7366.69</v>
      </c>
      <c r="D110" s="59">
        <f t="shared" si="0"/>
        <v>3.5313593544478231E-3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175</v>
      </c>
      <c r="D113" s="59">
        <f t="shared" si="0"/>
        <v>8.3889492706815284E-5</v>
      </c>
      <c r="E113" s="58"/>
    </row>
    <row r="114" spans="1:5" x14ac:dyDescent="0.2">
      <c r="A114" s="56">
        <v>5126</v>
      </c>
      <c r="B114" s="53" t="s">
        <v>376</v>
      </c>
      <c r="C114" s="57">
        <v>66000</v>
      </c>
      <c r="D114" s="59">
        <f t="shared" si="0"/>
        <v>3.1638322963713196E-2</v>
      </c>
      <c r="E114" s="58"/>
    </row>
    <row r="115" spans="1:5" x14ac:dyDescent="0.2">
      <c r="A115" s="56">
        <v>5127</v>
      </c>
      <c r="B115" s="53" t="s">
        <v>377</v>
      </c>
      <c r="C115" s="57">
        <v>2412.8000000000002</v>
      </c>
      <c r="D115" s="59">
        <f t="shared" si="0"/>
        <v>1.1566203885885939E-3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9000</v>
      </c>
      <c r="D117" s="59">
        <f t="shared" si="0"/>
        <v>4.3143167677790716E-3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520013.22</v>
      </c>
      <c r="D118" s="59">
        <f t="shared" si="0"/>
        <v>0.24927797272364302</v>
      </c>
      <c r="E118" s="58"/>
    </row>
    <row r="119" spans="1:5" x14ac:dyDescent="0.2">
      <c r="A119" s="56">
        <v>5131</v>
      </c>
      <c r="B119" s="53" t="s">
        <v>381</v>
      </c>
      <c r="C119" s="57">
        <v>23333</v>
      </c>
      <c r="D119" s="59">
        <f t="shared" si="0"/>
        <v>1.118510590473212E-2</v>
      </c>
      <c r="E119" s="58"/>
    </row>
    <row r="120" spans="1:5" x14ac:dyDescent="0.2">
      <c r="A120" s="56">
        <v>5132</v>
      </c>
      <c r="B120" s="53" t="s">
        <v>382</v>
      </c>
      <c r="C120" s="57">
        <v>12250.43</v>
      </c>
      <c r="D120" s="59">
        <f t="shared" si="0"/>
        <v>5.872470617944864E-3</v>
      </c>
      <c r="E120" s="58"/>
    </row>
    <row r="121" spans="1:5" x14ac:dyDescent="0.2">
      <c r="A121" s="56">
        <v>5133</v>
      </c>
      <c r="B121" s="53" t="s">
        <v>383</v>
      </c>
      <c r="C121" s="57">
        <v>45037</v>
      </c>
      <c r="D121" s="59">
        <f t="shared" si="0"/>
        <v>2.1589320474496229E-2</v>
      </c>
      <c r="E121" s="58"/>
    </row>
    <row r="122" spans="1:5" x14ac:dyDescent="0.2">
      <c r="A122" s="56">
        <v>5134</v>
      </c>
      <c r="B122" s="53" t="s">
        <v>384</v>
      </c>
      <c r="C122" s="57">
        <v>11429.69</v>
      </c>
      <c r="D122" s="59">
        <f t="shared" si="0"/>
        <v>5.4790336908351975E-3</v>
      </c>
      <c r="E122" s="58"/>
    </row>
    <row r="123" spans="1:5" x14ac:dyDescent="0.2">
      <c r="A123" s="56">
        <v>5135</v>
      </c>
      <c r="B123" s="53" t="s">
        <v>385</v>
      </c>
      <c r="C123" s="57">
        <v>59604.4</v>
      </c>
      <c r="D123" s="59">
        <f t="shared" si="0"/>
        <v>2.8572473594823435E-2</v>
      </c>
      <c r="E123" s="58"/>
    </row>
    <row r="124" spans="1:5" x14ac:dyDescent="0.2">
      <c r="A124" s="56">
        <v>5136</v>
      </c>
      <c r="B124" s="53" t="s">
        <v>386</v>
      </c>
      <c r="C124" s="57">
        <v>338912.55</v>
      </c>
      <c r="D124" s="59">
        <f t="shared" si="0"/>
        <v>0.1624640108084181</v>
      </c>
      <c r="E124" s="58"/>
    </row>
    <row r="125" spans="1:5" x14ac:dyDescent="0.2">
      <c r="A125" s="56">
        <v>5137</v>
      </c>
      <c r="B125" s="53" t="s">
        <v>387</v>
      </c>
      <c r="C125" s="57">
        <v>5984</v>
      </c>
      <c r="D125" s="59">
        <f t="shared" si="0"/>
        <v>2.8685412820433297E-3</v>
      </c>
      <c r="E125" s="58"/>
    </row>
    <row r="126" spans="1:5" x14ac:dyDescent="0.2">
      <c r="A126" s="56">
        <v>5138</v>
      </c>
      <c r="B126" s="53" t="s">
        <v>388</v>
      </c>
      <c r="C126" s="57">
        <v>10000</v>
      </c>
      <c r="D126" s="59">
        <f t="shared" si="0"/>
        <v>4.7936852975323024E-3</v>
      </c>
      <c r="E126" s="58"/>
    </row>
    <row r="127" spans="1:5" x14ac:dyDescent="0.2">
      <c r="A127" s="56">
        <v>5139</v>
      </c>
      <c r="B127" s="53" t="s">
        <v>389</v>
      </c>
      <c r="C127" s="57">
        <v>13462.15</v>
      </c>
      <c r="D127" s="59">
        <f t="shared" si="0"/>
        <v>6.453331052817448E-3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34557.949999999997</v>
      </c>
      <c r="D186" s="59">
        <f t="shared" si="1"/>
        <v>1.6565993682785642E-2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34557.949999999997</v>
      </c>
      <c r="D187" s="59">
        <f t="shared" si="1"/>
        <v>1.6565993682785642E-2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31952.95</v>
      </c>
      <c r="D192" s="59">
        <f t="shared" si="1"/>
        <v>1.5317238662778477E-2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2605</v>
      </c>
      <c r="D194" s="59">
        <f t="shared" si="1"/>
        <v>1.2487550200071646E-3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399999999999999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abSelected="1" workbookViewId="0">
      <selection activeCell="E26" sqref="E26"/>
    </sheetView>
  </sheetViews>
  <sheetFormatPr baseColWidth="10" defaultColWidth="9.109375" defaultRowHeight="10.199999999999999" x14ac:dyDescent="0.2"/>
  <cols>
    <col min="1" max="1" width="10" style="31" customWidth="1"/>
    <col min="2" max="2" width="48.109375" style="31" customWidth="1"/>
    <col min="3" max="3" width="22.88671875" style="31" customWidth="1"/>
    <col min="4" max="5" width="16.6640625" style="31" customWidth="1"/>
    <col min="6" max="16384" width="9.109375" style="31"/>
  </cols>
  <sheetData>
    <row r="1" spans="1:5" ht="18.899999999999999" customHeight="1" x14ac:dyDescent="0.2">
      <c r="A1" s="145" t="s">
        <v>626</v>
      </c>
      <c r="B1" s="145"/>
      <c r="C1" s="145"/>
      <c r="D1" s="29" t="s">
        <v>614</v>
      </c>
      <c r="E1" s="30">
        <v>2021</v>
      </c>
    </row>
    <row r="2" spans="1:5" ht="18.899999999999999" customHeight="1" x14ac:dyDescent="0.2">
      <c r="A2" s="145" t="s">
        <v>622</v>
      </c>
      <c r="B2" s="145"/>
      <c r="C2" s="145"/>
      <c r="D2" s="16" t="s">
        <v>619</v>
      </c>
      <c r="E2" s="30" t="str">
        <f>ESF!H2</f>
        <v>ANUAL</v>
      </c>
    </row>
    <row r="3" spans="1:5" ht="18.899999999999999" customHeight="1" x14ac:dyDescent="0.2">
      <c r="A3" s="145" t="s">
        <v>627</v>
      </c>
      <c r="B3" s="145"/>
      <c r="C3" s="145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97388.2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-217251.9</v>
      </c>
    </row>
    <row r="15" spans="1:5" x14ac:dyDescent="0.2">
      <c r="A15" s="35">
        <v>3220</v>
      </c>
      <c r="B15" s="31" t="s">
        <v>474</v>
      </c>
      <c r="C15" s="36">
        <v>1398648.7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2" sqref="D2:D3"/>
    </sheetView>
  </sheetViews>
  <sheetFormatPr baseColWidth="10" defaultColWidth="9.109375" defaultRowHeight="10.199999999999999" x14ac:dyDescent="0.2"/>
  <cols>
    <col min="1" max="1" width="10" style="31" customWidth="1"/>
    <col min="2" max="2" width="63.44140625" style="31" bestFit="1" customWidth="1"/>
    <col min="3" max="3" width="15.33203125" style="31" bestFit="1" customWidth="1"/>
    <col min="4" max="4" width="16.44140625" style="31" bestFit="1" customWidth="1"/>
    <col min="5" max="5" width="19.109375" style="31" customWidth="1"/>
    <col min="6" max="16384" width="9.109375" style="31"/>
  </cols>
  <sheetData>
    <row r="1" spans="1:5" s="37" customFormat="1" ht="18.899999999999999" customHeight="1" x14ac:dyDescent="0.3">
      <c r="A1" s="145" t="s">
        <v>626</v>
      </c>
      <c r="B1" s="145"/>
      <c r="C1" s="145"/>
      <c r="D1" s="29" t="s">
        <v>614</v>
      </c>
      <c r="E1" s="30">
        <v>2021</v>
      </c>
    </row>
    <row r="2" spans="1:5" s="37" customFormat="1" ht="18.899999999999999" customHeight="1" x14ac:dyDescent="0.3">
      <c r="A2" s="145" t="s">
        <v>623</v>
      </c>
      <c r="B2" s="145"/>
      <c r="C2" s="145"/>
      <c r="D2" s="16" t="s">
        <v>619</v>
      </c>
      <c r="E2" s="30" t="str">
        <f>ESF!H2</f>
        <v>ANUAL</v>
      </c>
    </row>
    <row r="3" spans="1:5" s="37" customFormat="1" ht="18.899999999999999" customHeight="1" x14ac:dyDescent="0.3">
      <c r="A3" s="145" t="s">
        <v>627</v>
      </c>
      <c r="B3" s="145"/>
      <c r="C3" s="145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53289.440000000002</v>
      </c>
      <c r="D10" s="36">
        <v>917642.48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53289.440000000002</v>
      </c>
      <c r="D15" s="36">
        <f>SUM(D8:D14)</f>
        <v>917642.48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905008.32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905008.32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485908.98</v>
      </c>
    </row>
    <row r="29" spans="1:5" x14ac:dyDescent="0.2">
      <c r="A29" s="35">
        <v>1241</v>
      </c>
      <c r="B29" s="31" t="s">
        <v>240</v>
      </c>
      <c r="C29" s="36">
        <v>374335.07</v>
      </c>
    </row>
    <row r="30" spans="1:5" x14ac:dyDescent="0.2">
      <c r="A30" s="35">
        <v>1242</v>
      </c>
      <c r="B30" s="31" t="s">
        <v>241</v>
      </c>
      <c r="C30" s="36">
        <v>10500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71001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20576.86</v>
      </c>
    </row>
    <row r="35" spans="1:5" x14ac:dyDescent="0.2">
      <c r="A35" s="35">
        <v>1247</v>
      </c>
      <c r="B35" s="31" t="s">
        <v>246</v>
      </c>
      <c r="C35" s="36">
        <v>9496.0499999999993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26050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26050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34557.949999999997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34557.949999999997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31952.95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2605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 DIF MARAVATIO</cp:lastModifiedBy>
  <cp:lastPrinted>2019-02-13T21:19:08Z</cp:lastPrinted>
  <dcterms:created xsi:type="dcterms:W3CDTF">2012-12-11T20:36:24Z</dcterms:created>
  <dcterms:modified xsi:type="dcterms:W3CDTF">2022-02-17T14:10:04Z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