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esktop\2022 CASA CULTURA 1ER INFORME\"/>
    </mc:Choice>
  </mc:AlternateContent>
  <bookViews>
    <workbookView xWindow="0" yWindow="0" windowWidth="23040" windowHeight="9525" tabRatio="863" firstSheet="1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s="1"/>
  <c r="D49" i="62" l="1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C98" i="60"/>
  <c r="C58" i="60"/>
  <c r="C43" i="62"/>
  <c r="C61" i="62"/>
  <c r="C48" i="62" s="1"/>
  <c r="C113" i="62" s="1"/>
  <c r="D11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<sst xmlns="http://schemas.openxmlformats.org/spreadsheetml/2006/main" count="938" uniqueCount="664">
  <si>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</si>
  <si>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</si>
  <si>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</si>
  <si>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</si>
  <si>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</si>
  <si>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</si>
  <si>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</si>
  <si>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</si>
  <si>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</si>
  <si>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</si>
  <si>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</si>
  <si>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</si>
  <si>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</si>
  <si>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</si>
  <si>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</si>
  <si>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</si>
  <si>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</si>
  <si>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</si>
  <si>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</si>
  <si>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</si>
  <si>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</si>
  <si>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</si>
  <si>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</si>
  <si>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</si>
  <si>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</si>
  <si>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</si>
  <si>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</si>
  <si>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</si>
  <si>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</si>
  <si>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</si>
  <si>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</si>
  <si>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</si>
  <si>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</si>
  <si>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</si>
  <si>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</si>
  <si>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</si>
  <si>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</si>
  <si>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</si>
  <si>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</si>
  <si>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</si>
  <si>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</si>
  <si>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</si>
  <si>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</si>
  <si>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</si>
  <si>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</si>
  <si>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</si>
  <si>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</si>
  <si>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</si>
  <si>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</si>
  <si>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</si>
  <si>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</si>
  <si>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</si>
  <si>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</si>
  <si>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</si>
  <si>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</si>
  <si>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</si>
  <si>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</si>
  <si>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</si>
  <si>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</si>
  <si>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</si>
  <si>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</si>
  <si>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</si>
  <si>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</si>
  <si>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</si>
  <si>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</si>
  <si>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</si>
  <si>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</si>
  <si>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</si>
  <si>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</si>
  <si>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</si>
  <si>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</si>
  <si>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</si>
  <si>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</si>
  <si>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</si>
  <si>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</si>
  <si>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</si>
  <si>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</si>
  <si>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</si>
  <si>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</si>
  <si>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</si>
  <si>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</si>
  <si>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</si>
  <si>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</si>
  <si>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</si>
  <si>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</si>
  <si>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</si>
  <si>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</si>
  <si>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</si>
  <si>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</si>
  <si>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</si>
  <si>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</si>
  <si>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</si>
  <si>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</si>
  <si>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</si>
  <si>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</si>
  <si>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</si>
  <si>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</si>
  <si>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</si>
  <si>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</si>
  <si>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</si>
  <si>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</si>
  <si>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</si>
  <si>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</si>
  <si>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</si>
  <si>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</si>
  <si>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</si>
  <si>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</si>
  <si>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</si>
  <si>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</si>
  <si>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</si>
  <si>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</si>
  <si>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</si>
  <si>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</si>
  <si>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</si>
  <si>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</si>
  <si>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</si>
  <si>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</si>
  <si>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</si>
  <si>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</si>
  <si>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</si>
  <si>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</si>
  <si>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</si>
  <si>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</si>
  <si>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</si>
  <si>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</si>
  <si>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</si>
  <si>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</si>
  <si>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</si>
  <si>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</si>
  <si>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</si>
  <si>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</si>
  <si>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</si>
  <si>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</si>
  <si>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</si>
  <si>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</si>
  <si>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</si>
  <si>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</si>
  <si>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</si>
  <si>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</si>
  <si>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</si>
  <si>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</si>
  <si>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</si>
  <si>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</si>
  <si>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</si>
  <si>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</si>
  <si>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</si>
  <si>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</si>
  <si>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</si>
  <si>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</si>
  <si>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</si>
  <si>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</si>
  <si>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</si>
  <si>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</si>
  <si>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</si>
  <si>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</si>
  <si>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</si>
  <si>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</si>
  <si>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</si>
  <si>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</si>
  <si>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</si>
  <si>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</si>
  <si>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</si>
  <si>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</si>
  <si>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</si>
  <si>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</si>
  <si>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</si>
  <si>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</si>
  <si>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</si>
  <si>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</si>
  <si>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</si>
  <si>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</si>
  <si>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</si>
  <si>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</si>
  <si>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</si>
  <si>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</si>
  <si>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</si>
  <si>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</si>
  <si>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</si>
  <si>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</si>
  <si>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</si>
  <si>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</si>
  <si>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</si>
  <si>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</si>
  <si>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</si>
  <si>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</si>
  <si>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</si>
  <si>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</si>
  <si>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</si>
  <si>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</si>
  <si>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</si>
  <si>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</si>
  <si>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</si>
  <si>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</si>
  <si>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</si>
  <si>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</si>
  <si>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</si>
  <si>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</si>
  <si>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</si>
  <si>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</si>
  <si>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</si>
  <si>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</si>
  <si>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</si>
  <si>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</si>
  <si>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</si>
  <si>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</si>
  <si>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</si>
  <si>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</si>
  <si>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</si>
  <si>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</si>
  <si>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</si>
  <si>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</si>
  <si>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</si>
  <si>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</si>
  <si>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</si>
  <si>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</si>
  <si>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</si>
  <si>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</si>
  <si>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</si>
  <si>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</si>
  <si>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</si>
  <si>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</si>
  <si>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</si>
  <si>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</si>
  <si>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</si>
  <si>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</si>
  <si>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</si>
  <si>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</si>
  <si>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</si>
  <si>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</si>
  <si>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</si>
  <si>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</si>
  <si>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</si>
  <si>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</si>
  <si>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</si>
  <si>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</si>
  <si>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</si>
  <si>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</si>
  <si>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</si>
  <si>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</si>
  <si>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</si>
  <si>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</si>
  <si>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</si>
  <si>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</si>
  <si>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</si>
  <si>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</si>
  <si>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</si>
  <si>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</si>
  <si>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</si>
  <si>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</si>
  <si>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</si>
  <si>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</si>
  <si>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</si>
  <si>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</si>
  <si>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</si>
  <si>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</si>
  <si>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</si>
  <si>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</si>
  <si>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</si>
  <si>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</si>
  <si>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</si>
  <si>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</si>
  <si>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</si>
  <si>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</si>
  <si>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</si>
  <si>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</si>
  <si>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</si>
  <si>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</si>
  <si>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</si>
  <si>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</si>
  <si>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</si>
  <si>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</si>
  <si>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</si>
  <si>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</si>
  <si>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</si>
  <si>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</si>
  <si>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</si>
  <si>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</si>
  <si>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</si>
  <si>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</si>
  <si>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</si>
  <si>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</si>
  <si>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</si>
  <si>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</si>
  <si>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</si>
  <si>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</si>
  <si>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</si>
  <si>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</si>
  <si>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</si>
  <si>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</si>
  <si>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</si>
  <si>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</si>
  <si>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</si>
  <si>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</si>
  <si>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</si>
  <si>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</si>
  <si>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</si>
  <si>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</si>
  <si>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</si>
  <si>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</si>
  <si>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</si>
  <si>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</si>
  <si>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</si>
  <si>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</si>
  <si>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</si>
  <si>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</si>
  <si>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</si>
  <si>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</si>
  <si>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</si>
  <si>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</si>
  <si>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</si>
  <si>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</si>
  <si>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</si>
  <si>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</si>
  <si>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</si>
  <si>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</si>
  <si>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</si>
  <si>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</si>
  <si>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</si>
  <si>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</si>
  <si>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</si>
  <si>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</si>
  <si>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</si>
  <si>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</si>
  <si>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</si>
  <si>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</si>
  <si>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</si>
  <si>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</si>
  <si>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</si>
  <si>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</si>
  <si>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</si>
  <si>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</si>
  <si>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</si>
  <si>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</si>
  <si>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</si>
  <si>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</si>
  <si>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</si>
  <si>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</si>
  <si>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</si>
  <si>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</si>
  <si>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</si>
  <si>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</si>
  <si>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</si>
  <si>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</si>
  <si>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</si>
  <si>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</si>
  <si>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</si>
  <si>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</si>
  <si>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</si>
  <si>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</si>
  <si>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</si>
  <si>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</si>
  <si>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</si>
  <si>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</si>
  <si>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</si>
  <si>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</si>
  <si>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</si>
  <si>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</si>
  <si>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</si>
  <si>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</si>
  <si>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</si>
  <si>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</si>
  <si>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</si>
  <si>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</si>
  <si>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</si>
  <si>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</si>
  <si>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</si>
  <si>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</si>
  <si>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</si>
  <si>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</si>
  <si>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</si>
  <si>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</si>
  <si>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</si>
  <si>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</si>
  <si>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</si>
  <si>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</si>
  <si>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</si>
  <si>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</si>
  <si>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</si>
  <si>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</si>
  <si>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</si>
  <si>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</si>
  <si>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</si>
  <si>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</si>
  <si>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</si>
  <si>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</si>
  <si>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</si>
  <si>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</si>
  <si>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</si>
  <si>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</si>
  <si>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</si>
  <si>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</si>
  <si>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</si>
  <si>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</si>
  <si>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</si>
  <si>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</si>
  <si>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</si>
  <si>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</si>
  <si>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</si>
  <si>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</si>
  <si>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</si>
  <si>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</si>
  <si>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</si>
  <si>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</si>
  <si>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</si>
  <si>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</si>
  <si>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</si>
  <si>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</si>
  <si>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</si>
  <si>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</si>
  <si>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</si>
  <si>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</si>
  <si>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</si>
  <si>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</si>
  <si>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</si>
  <si>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</si>
  <si>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</si>
  <si>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</si>
  <si>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</si>
  <si>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</si>
  <si>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</si>
  <si>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</si>
  <si>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</si>
  <si>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</si>
  <si>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</si>
  <si>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</si>
  <si>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</si>
  <si>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</si>
  <si>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</si>
  <si>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</si>
  <si>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</si>
  <si>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</si>
  <si>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</si>
  <si>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</si>
  <si>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</si>
  <si>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</si>
  <si>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</si>
  <si>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</si>
  <si>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</si>
  <si>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</si>
  <si>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</si>
  <si>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</si>
  <si>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</si>
  <si>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</si>
  <si>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</si>
  <si>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</si>
  <si>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</si>
  <si>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</si>
  <si>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</si>
  <si>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</si>
  <si>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</si>
  <si>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</si>
  <si>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</si>
  <si>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</si>
  <si>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</si>
  <si>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</si>
  <si>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</si>
  <si>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</si>
  <si>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</si>
  <si>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</si>
  <si>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</si>
  <si>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</si>
  <si>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</si>
  <si>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</si>
  <si>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</si>
  <si>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</si>
  <si>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</si>
  <si>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</si>
  <si>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</si>
  <si>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</si>
  <si>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</si>
  <si>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</si>
  <si>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</si>
  <si>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</si>
  <si>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</si>
  <si>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</si>
  <si>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</si>
  <si>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</si>
  <si>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</si>
  <si>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</si>
  <si>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</si>
  <si>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</si>
  <si>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</si>
  <si>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</si>
  <si>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</si>
  <si>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</si>
  <si>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</si>
  <si>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</si>
  <si>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</si>
  <si>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</si>
  <si>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</si>
  <si>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</si>
  <si>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</si>
  <si>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</si>
  <si>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</si>
  <si>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</si>
  <si>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</si>
  <si>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</si>
  <si>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</si>
  <si>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</si>
  <si>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</si>
  <si>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</si>
  <si>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</si>
  <si>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</si>
  <si>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</si>
  <si>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</si>
  <si>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</si>
  <si>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</si>
  <si>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</si>
  <si>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</si>
  <si>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</si>
  <si>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</si>
  <si>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</si>
  <si>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</si>
  <si>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</si>
  <si>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</si>
  <si>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</si>
  <si>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</si>
  <si>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</si>
  <si>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</si>
  <si>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</si>
  <si>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</si>
  <si>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</si>
  <si>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</si>
  <si>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</si>
  <si>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</si>
  <si>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</si>
  <si>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</si>
  <si>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</si>
  <si>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</si>
  <si>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</si>
  <si>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</si>
  <si>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</si>
  <si>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</si>
  <si>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</si>
  <si>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</si>
  <si>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</si>
  <si>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</si>
  <si>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</si>
  <si>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</si>
  <si>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</si>
  <si>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</si>
  <si>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</si>
  <si>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</si>
  <si>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</si>
  <si>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</si>
  <si>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</si>
  <si>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</si>
  <si>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</si>
  <si>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</si>
  <si>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</si>
  <si>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</si>
  <si>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</si>
  <si>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</si>
  <si>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</si>
  <si>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</si>
  <si>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</si>
  <si>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</si>
  <si>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</si>
  <si>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</si>
  <si>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</si>
  <si>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</si>
  <si>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</si>
  <si>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</si>
  <si>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</si>
  <si>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</si>
  <si>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</si>
  <si>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</si>
  <si>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</si>
  <si>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</si>
  <si>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</si>
  <si>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</si>
  <si>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</si>
  <si>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</si>
  <si>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</si>
  <si>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</si>
  <si>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</si>
  <si>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</si>
  <si>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</si>
  <si>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</si>
  <si>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</si>
  <si>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</si>
  <si>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</si>
  <si>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</si>
  <si>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</si>
  <si>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</si>
  <si>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</si>
  <si>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</si>
  <si>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</si>
  <si>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</si>
  <si>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</si>
  <si>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</si>
  <si>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</si>
  <si>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</si>
  <si>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</si>
  <si>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</si>
  <si>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</si>
  <si>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</si>
  <si>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</si>
  <si>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</si>
  <si>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</si>
  <si>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</si>
  <si>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</si>
  <si>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</si>
  <si>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</si>
  <si>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</si>
  <si>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</si>
  <si>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</si>
  <si>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</si>
  <si>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</si>
  <si>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</si>
  <si>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</si>
  <si>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</si>
  <si>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</si>
  <si>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</si>
  <si>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</si>
  <si>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</si>
  <si>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</si>
  <si>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</si>
  <si>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</si>
  <si>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</si>
  <si>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</si>
  <si>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</si>
  <si>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</si>
  <si>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</si>
  <si>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</si>
  <si>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</si>
  <si>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</si>
  <si>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</si>
  <si>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</si>
  <si>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</si>
  <si>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</si>
  <si>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</si>
  <si>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</si>
  <si>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</si>
  <si>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</si>
  <si>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</si>
  <si>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</si>
  <si>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</si>
  <si>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</si>
  <si>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</si>
  <si>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</si>
  <si>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</si>
  <si>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</si>
  <si>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</si>
  <si>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</si>
  <si>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</si>
  <si>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</si>
  <si>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</si>
  <si>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</si>
  <si>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</si>
  <si>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</si>
  <si>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</si>
  <si>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</si>
  <si>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</si>
  <si>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</si>
  <si>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</si>
  <si>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</si>
  <si>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</si>
  <si>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</si>
  <si>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</si>
  <si>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</si>
  <si>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</si>
  <si>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Casa de la Cultura Fray Nicolás P. Navarrete del Municipio de Santiago Maravatío, Guanajuato.</t>
  </si>
  <si>
    <t>Correspondiente del 1 de Enero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</si>
</sst>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7" fillId="6" borderId="0" xfId="8" applyFont="1" applyFill="1" applyAlignment="1">
      <alignment horizontal="center" wrapText="1"/>
    </xf>
    <xf numFmtId="0" fontId="17" fillId="6" borderId="0" xfId="9" applyFont="1" applyFill="1" applyAlignment="1">
      <alignment horizontal="center" wrapText="1"/>
    </xf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112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22" sqref="B2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663</v>
      </c>
      <c r="B3" s="155"/>
      <c r="C3" s="17"/>
      <c r="D3" s="14" t="s">
        <v>616</v>
      </c>
      <c r="E3" s="15">
        <v>1</v>
      </c>
    </row>
    <row r="4" spans="1:5" s="101" customFormat="1" ht="18.95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  <c r="C15" s="4">
        <v>0</v>
      </c>
    </row>
    <row r="16" spans="1:5" x14ac:dyDescent="0.2">
      <c r="A16" s="45" t="s">
        <v>9</v>
      </c>
      <c r="B16" s="46" t="s">
        <v>10</v>
      </c>
      <c r="C16" s="4">
        <v>0</v>
      </c>
    </row>
    <row r="17" spans="1:3" x14ac:dyDescent="0.2">
      <c r="A17" s="45" t="s">
        <v>11</v>
      </c>
      <c r="B17" s="46" t="s">
        <v>12</v>
      </c>
      <c r="C17" s="4">
        <v>0</v>
      </c>
    </row>
    <row r="18" spans="1:3" x14ac:dyDescent="0.2">
      <c r="A18" s="45" t="s">
        <v>13</v>
      </c>
      <c r="B18" s="46" t="s">
        <v>14</v>
      </c>
      <c r="C18" s="4">
        <v>0</v>
      </c>
    </row>
    <row r="19" spans="1:3" x14ac:dyDescent="0.2">
      <c r="A19" s="45" t="s">
        <v>15</v>
      </c>
      <c r="B19" s="46" t="s">
        <v>16</v>
      </c>
      <c r="C19" s="4">
        <v>0</v>
      </c>
    </row>
    <row r="20" spans="1:3" x14ac:dyDescent="0.2">
      <c r="A20" s="45" t="s">
        <v>17</v>
      </c>
      <c r="B20" s="46" t="s">
        <v>593</v>
      </c>
      <c r="C20" s="4">
        <v>0</v>
      </c>
    </row>
    <row r="21" spans="1:3" x14ac:dyDescent="0.2">
      <c r="A21" s="45" t="s">
        <v>18</v>
      </c>
      <c r="B21" s="46" t="s">
        <v>19</v>
      </c>
      <c r="C21" s="4">
        <v>0</v>
      </c>
    </row>
    <row r="22" spans="1:3" x14ac:dyDescent="0.2">
      <c r="A22" s="45" t="s">
        <v>20</v>
      </c>
      <c r="B22" s="46" t="s">
        <v>185</v>
      </c>
      <c r="C22" s="4">
        <v>0</v>
      </c>
    </row>
    <row r="23" spans="1:3" x14ac:dyDescent="0.2">
      <c r="A23" s="45" t="s">
        <v>21</v>
      </c>
      <c r="B23" s="46" t="s">
        <v>22</v>
      </c>
      <c r="C23" s="4">
        <v>0</v>
      </c>
    </row>
    <row r="24" spans="1:3" x14ac:dyDescent="0.2">
      <c r="A24" s="102" t="s">
        <v>577</v>
      </c>
      <c r="B24" s="103" t="s">
        <v>306</v>
      </c>
      <c r="C24" s="4">
        <v>0</v>
      </c>
    </row>
    <row r="25" spans="1:3" x14ac:dyDescent="0.2">
      <c r="A25" s="102" t="s">
        <v>578</v>
      </c>
      <c r="B25" s="103" t="s">
        <v>579</v>
      </c>
      <c r="C25" s="4">
        <v>0</v>
      </c>
    </row>
    <row r="26" spans="1:3" s="101" customFormat="1" x14ac:dyDescent="0.2">
      <c r="A26" s="102" t="s">
        <v>580</v>
      </c>
      <c r="B26" s="103" t="s">
        <v>343</v>
      </c>
      <c r="C26" s="101">
        <v>0</v>
      </c>
    </row>
    <row r="27" spans="1:3" x14ac:dyDescent="0.2">
      <c r="A27" s="102" t="s">
        <v>581</v>
      </c>
      <c r="B27" s="103" t="s">
        <v>360</v>
      </c>
      <c r="C27" s="4">
        <v>0</v>
      </c>
    </row>
    <row r="28" spans="1:3" x14ac:dyDescent="0.2">
      <c r="A28" s="45" t="s">
        <v>23</v>
      </c>
      <c r="B28" s="46" t="s">
        <v>24</v>
      </c>
      <c r="C28" s="4">
        <v>0</v>
      </c>
    </row>
    <row r="29" spans="1:3" x14ac:dyDescent="0.2">
      <c r="A29" s="45" t="s">
        <v>25</v>
      </c>
      <c r="B29" s="46" t="s">
        <v>26</v>
      </c>
    </row>
    <row r="30" spans="1:3" x14ac:dyDescent="0.2">
      <c r="A30" s="45" t="s">
        <v>27</v>
      </c>
      <c r="B30" s="46" t="s">
        <v>28</v>
      </c>
    </row>
    <row r="31" spans="1:3" x14ac:dyDescent="0.2">
      <c r="A31" s="45" t="s">
        <v>29</v>
      </c>
      <c r="B31" s="46" t="s">
        <v>30</v>
      </c>
      <c r="C31" s="4">
        <v>0</v>
      </c>
    </row>
    <row r="32" spans="1:3" x14ac:dyDescent="0.2">
      <c r="A32" s="45" t="s">
        <v>76</v>
      </c>
      <c r="B32" s="46" t="s">
        <v>77</v>
      </c>
      <c r="C32" s="4">
        <v>0</v>
      </c>
    </row>
    <row r="33" spans="1:3" x14ac:dyDescent="0.2">
      <c r="A33" s="7"/>
      <c r="B33" s="10"/>
      <c r="C33" s="4">
        <v>0</v>
      </c>
    </row>
    <row r="34" spans="1:3" x14ac:dyDescent="0.2">
      <c r="A34" s="7"/>
      <c r="B34" s="9"/>
      <c r="C34" s="4">
        <v>0</v>
      </c>
    </row>
    <row r="35" spans="1:3" x14ac:dyDescent="0.2">
      <c r="A35" s="45" t="s">
        <v>48</v>
      </c>
      <c r="B35" s="46" t="s">
        <v>43</v>
      </c>
    </row>
    <row r="36" spans="1:3" x14ac:dyDescent="0.2">
      <c r="A36" s="45" t="s">
        <v>49</v>
      </c>
      <c r="B36" s="46" t="s">
        <v>44</v>
      </c>
      <c r="C36" s="4">
        <v>0</v>
      </c>
    </row>
    <row r="37" spans="1:3" x14ac:dyDescent="0.2">
      <c r="A37" s="7"/>
      <c r="B37" s="10"/>
      <c r="C37" s="4">
        <v>0</v>
      </c>
    </row>
    <row r="38" spans="1:3" x14ac:dyDescent="0.2">
      <c r="A38" s="7"/>
      <c r="B38" s="8" t="s">
        <v>46</v>
      </c>
    </row>
    <row r="39" spans="1:3" x14ac:dyDescent="0.2">
      <c r="A39" s="7" t="s">
        <v>47</v>
      </c>
      <c r="B39" s="46" t="s">
        <v>32</v>
      </c>
    </row>
    <row r="40" spans="1:3" x14ac:dyDescent="0.2">
      <c r="A40" s="7"/>
      <c r="B40" s="46" t="s">
        <v>636</v>
      </c>
    </row>
    <row r="41" spans="1:3" ht="12" thickBot="1" x14ac:dyDescent="0.25">
      <c r="A41" s="11"/>
      <c r="B41" s="12"/>
    </row>
    <row r="44" spans="1:3" x14ac:dyDescent="0.2">
      <c r="B44" s="101" t="s">
        <v>637</v>
      </c>
    </row>
    <row r="108" spans="3:4" x14ac:dyDescent="0.2">
      <c r="D108" s="4">
        <v>0</v>
      </c>
    </row>
    <row r="109" spans="3:4" x14ac:dyDescent="0.2">
      <c r="C109" s="4">
        <v>0</v>
      </c>
      <c r="D109" s="4">
        <v>0</v>
      </c>
    </row>
    <row r="110" spans="3:4" x14ac:dyDescent="0.2">
      <c r="C110" s="4">
        <v>0</v>
      </c>
      <c r="D110" s="4">
        <v>0</v>
      </c>
    </row>
    <row r="111" spans="3:4" x14ac:dyDescent="0.2">
      <c r="C111" s="4">
        <v>0</v>
      </c>
      <c r="D111" s="4">
        <v>0</v>
      </c>
    </row>
    <row r="112" spans="3:4" x14ac:dyDescent="0.2">
      <c r="C112" s="4">
        <v>0</v>
      </c>
      <c r="D112" s="4">
        <v>0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E23" sqref="E23"/>
    </sheetView>
  </sheetViews>
  <sheetFormatPr baseColWidth="10" defaultColWidth="11.42578125" defaultRowHeight="11.25" x14ac:dyDescent="0.2"/>
  <cols>
    <col min="1" max="1" width="3.28515625" style="39" customWidth="1"/>
    <col min="2" max="2" width="66.28515625" style="39" customWidth="1"/>
    <col min="3" max="3" width="40.7109375" style="39" customWidth="1"/>
    <col min="4" max="16384" width="11.42578125" style="39"/>
  </cols>
  <sheetData>
    <row r="1" spans="1:3" s="37" customFormat="1" ht="18" customHeight="1" x14ac:dyDescent="0.25">
      <c r="A1" s="159" t="s">
        <v>662</v>
      </c>
      <c r="B1" s="160"/>
      <c r="C1" s="161"/>
    </row>
    <row r="2" spans="1:3" s="37" customFormat="1" ht="18" customHeight="1" x14ac:dyDescent="0.25">
      <c r="A2" s="162" t="s">
        <v>625</v>
      </c>
      <c r="B2" s="163"/>
      <c r="C2" s="164"/>
    </row>
    <row r="3" spans="1:3" s="37" customFormat="1" ht="18" customHeight="1" x14ac:dyDescent="0.25">
      <c r="A3" s="162" t="s">
        <v>663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492351.61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x14ac:dyDescent="0.2">
      <c r="A18" s="73">
        <v>3.3</v>
      </c>
      <c r="B18" s="68" t="s">
        <v>535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492351.61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E21" sqref="E2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662</v>
      </c>
      <c r="B1" s="170"/>
      <c r="C1" s="171"/>
    </row>
    <row r="2" spans="1:3" s="41" customFormat="1" ht="18.95" customHeight="1" x14ac:dyDescent="0.25">
      <c r="A2" s="172" t="s">
        <v>627</v>
      </c>
      <c r="B2" s="173"/>
      <c r="C2" s="174"/>
    </row>
    <row r="3" spans="1:3" s="41" customFormat="1" ht="18.95" customHeight="1" x14ac:dyDescent="0.25">
      <c r="A3" s="172" t="s">
        <v>663</v>
      </c>
      <c r="B3" s="175"/>
      <c r="C3" s="174"/>
    </row>
    <row r="4" spans="1:3" s="42" customFormat="1" x14ac:dyDescent="0.2">
      <c r="A4" s="166" t="s">
        <v>626</v>
      </c>
      <c r="B4" s="167"/>
      <c r="C4" s="168"/>
    </row>
    <row r="5" spans="1:3" x14ac:dyDescent="0.2">
      <c r="A5" s="89" t="s">
        <v>538</v>
      </c>
      <c r="B5" s="58"/>
      <c r="C5" s="82">
        <v>354327.87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0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0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0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</v>
      </c>
    </row>
    <row r="37" spans="1:3" x14ac:dyDescent="0.2">
      <c r="A37" s="98" t="s">
        <v>568</v>
      </c>
      <c r="B37" s="90" t="s">
        <v>569</v>
      </c>
      <c r="C37" s="97">
        <v>0</v>
      </c>
    </row>
    <row r="38" spans="1:3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354327.87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4" workbookViewId="0">
      <selection activeCell="J16" sqref="J16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8.42578125" style="29" customWidth="1"/>
    <col min="4" max="4" width="9" style="29" customWidth="1"/>
    <col min="5" max="5" width="9.42578125" style="29" customWidth="1"/>
    <col min="6" max="6" width="8.28515625" style="29" customWidth="1"/>
    <col min="7" max="7" width="10.42578125" style="29" customWidth="1"/>
    <col min="8" max="8" width="6.85546875" style="29" customWidth="1"/>
    <col min="9" max="9" width="10.85546875" style="29" customWidth="1"/>
    <col min="10" max="10" width="8.28515625" style="29" customWidth="1"/>
    <col min="11" max="16384" width="9.140625" style="29"/>
  </cols>
  <sheetData>
    <row r="1" spans="1:10" ht="18.95" customHeight="1" x14ac:dyDescent="0.2">
      <c r="A1" s="158" t="s">
        <v>662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95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95" customHeight="1" x14ac:dyDescent="0.2">
      <c r="A3" s="177" t="s">
        <v>663</v>
      </c>
      <c r="B3" s="178"/>
      <c r="C3" s="178"/>
      <c r="D3" s="178"/>
      <c r="E3" s="178"/>
      <c r="F3" s="178"/>
      <c r="G3" s="27" t="s">
        <v>619</v>
      </c>
      <c r="H3" s="28">
        <v>1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ht="37.5" customHeight="1" x14ac:dyDescent="0.2">
      <c r="A7" s="32" t="s">
        <v>146</v>
      </c>
      <c r="B7" s="32" t="s">
        <v>491</v>
      </c>
      <c r="C7" s="182" t="s">
        <v>180</v>
      </c>
      <c r="D7" s="182" t="s">
        <v>492</v>
      </c>
      <c r="E7" s="182" t="s">
        <v>493</v>
      </c>
      <c r="F7" s="182" t="s">
        <v>179</v>
      </c>
      <c r="G7" s="182" t="s">
        <v>124</v>
      </c>
      <c r="H7" s="32" t="s">
        <v>182</v>
      </c>
      <c r="I7" s="32" t="s">
        <v>183</v>
      </c>
      <c r="J7" s="18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>
      <selection activeCell="C15" sqref="C15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91" zoomScale="106" zoomScaleNormal="106" workbookViewId="0">
      <selection activeCell="A118" sqref="A118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1.28515625" style="20" customWidth="1"/>
    <col min="4" max="4" width="13.140625" style="20" customWidth="1"/>
    <col min="5" max="5" width="14.7109375" style="20" customWidth="1"/>
    <col min="6" max="6" width="10.7109375" style="20" customWidth="1"/>
    <col min="7" max="7" width="12.28515625" style="20" customWidth="1"/>
    <col min="8" max="8" width="8.4257812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25">
      <c r="A3" s="156" t="s">
        <v>663</v>
      </c>
      <c r="B3" s="157"/>
      <c r="C3" s="157"/>
      <c r="D3" s="157"/>
      <c r="E3" s="157"/>
      <c r="F3" s="157"/>
      <c r="G3" s="14" t="s">
        <v>619</v>
      </c>
      <c r="H3" s="25">
        <v>1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ht="36" customHeight="1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181" t="s">
        <v>187</v>
      </c>
    </row>
    <row r="15" spans="1:8" x14ac:dyDescent="0.2">
      <c r="A15" s="22">
        <v>1122</v>
      </c>
      <c r="B15" s="20" t="s">
        <v>201</v>
      </c>
      <c r="C15" s="24">
        <v>-5078.25</v>
      </c>
      <c r="D15" s="24">
        <v>-5079.1499999999996</v>
      </c>
      <c r="E15" s="24">
        <v>22161.63</v>
      </c>
      <c r="F15" s="24">
        <v>81404.88</v>
      </c>
      <c r="G15" s="24">
        <v>130530.72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ht="31.5" customHeight="1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181" t="s">
        <v>207</v>
      </c>
    </row>
    <row r="20" spans="1:8" x14ac:dyDescent="0.2">
      <c r="A20" s="22">
        <v>1123</v>
      </c>
      <c r="B20" s="20" t="s">
        <v>208</v>
      </c>
      <c r="C20" s="24">
        <v>169530.16</v>
      </c>
      <c r="D20" s="24">
        <v>169530.16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5000</v>
      </c>
      <c r="D21" s="24">
        <v>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6983.2</v>
      </c>
      <c r="D23" s="24">
        <v>6983.2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905008.32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905008.32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485908.98</v>
      </c>
      <c r="D62" s="24">
        <f t="shared" ref="D62:E62" si="0">SUM(D63:D70)</f>
        <v>0</v>
      </c>
      <c r="E62" s="24">
        <f t="shared" si="0"/>
        <v>-219137.89</v>
      </c>
    </row>
    <row r="63" spans="1:9" x14ac:dyDescent="0.2">
      <c r="A63" s="22">
        <v>1241</v>
      </c>
      <c r="B63" s="20" t="s">
        <v>239</v>
      </c>
      <c r="C63" s="24">
        <v>374335.07</v>
      </c>
      <c r="D63" s="24">
        <v>0</v>
      </c>
      <c r="E63" s="24">
        <v>-215659.72</v>
      </c>
    </row>
    <row r="64" spans="1:9" x14ac:dyDescent="0.2">
      <c r="A64" s="22">
        <v>1242</v>
      </c>
      <c r="B64" s="20" t="s">
        <v>240</v>
      </c>
      <c r="C64" s="24">
        <v>10500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71001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20576.86</v>
      </c>
      <c r="D68" s="24">
        <v>0</v>
      </c>
      <c r="E68" s="24">
        <v>-3478.17</v>
      </c>
    </row>
    <row r="69" spans="1:9" x14ac:dyDescent="0.2">
      <c r="A69" s="22">
        <v>1247</v>
      </c>
      <c r="B69" s="20" t="s">
        <v>245</v>
      </c>
      <c r="C69" s="24">
        <v>9496.0499999999993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26050</v>
      </c>
      <c r="D74" s="24">
        <f>SUM(D75:D79)</f>
        <v>0</v>
      </c>
      <c r="E74" s="24">
        <f>SUM(E75:E79)</f>
        <v>21491.25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26050</v>
      </c>
      <c r="D78" s="24">
        <v>0</v>
      </c>
      <c r="E78" s="24">
        <v>21491.25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122423.05</v>
      </c>
      <c r="D110" s="24">
        <f>SUM(D111:D119)</f>
        <v>122423.05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0.02</v>
      </c>
      <c r="D111" s="24">
        <f>C111</f>
        <v>0.02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3130</v>
      </c>
      <c r="D112" s="24">
        <f t="shared" ref="D112:D119" si="1">C112</f>
        <v>3130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8839.23</v>
      </c>
      <c r="D117" s="24">
        <f t="shared" si="1"/>
        <v>8839.23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110453.8</v>
      </c>
      <c r="D119" s="24">
        <f t="shared" si="1"/>
        <v>110453.8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opLeftCell="A211" zoomScaleNormal="100" workbookViewId="0">
      <selection activeCell="D240" sqref="D240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25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25">
      <c r="A3" s="154" t="s">
        <v>663</v>
      </c>
      <c r="B3" s="154"/>
      <c r="C3" s="154"/>
      <c r="D3" s="14" t="s">
        <v>619</v>
      </c>
      <c r="E3" s="25">
        <v>1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2655.05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2655.05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2655.05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489696.56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35000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35000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454696.56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454696.56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354327.87000000005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354327.87000000005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299394.80000000005</v>
      </c>
      <c r="D100" s="57">
        <f t="shared" ref="D100:D163" si="0">C100/$C$98</f>
        <v>0.84496542707746924</v>
      </c>
      <c r="E100" s="56"/>
    </row>
    <row r="101" spans="1:5" x14ac:dyDescent="0.2">
      <c r="A101" s="54">
        <v>5111</v>
      </c>
      <c r="B101" s="51" t="s">
        <v>363</v>
      </c>
      <c r="C101" s="55">
        <v>283400.96000000002</v>
      </c>
      <c r="D101" s="57">
        <f t="shared" si="0"/>
        <v>0.79982689479097413</v>
      </c>
      <c r="E101" s="56"/>
    </row>
    <row r="102" spans="1:5" x14ac:dyDescent="0.2">
      <c r="A102" s="54">
        <v>5112</v>
      </c>
      <c r="B102" s="51" t="s">
        <v>364</v>
      </c>
      <c r="C102" s="55">
        <v>15993.84</v>
      </c>
      <c r="D102" s="57">
        <f t="shared" si="0"/>
        <v>4.5138532286494983E-2</v>
      </c>
      <c r="E102" s="56"/>
    </row>
    <row r="103" spans="1:5" x14ac:dyDescent="0.2">
      <c r="A103" s="54">
        <v>5113</v>
      </c>
      <c r="B103" s="51" t="s">
        <v>365</v>
      </c>
      <c r="C103" s="55">
        <v>0</v>
      </c>
      <c r="D103" s="57">
        <f t="shared" si="0"/>
        <v>0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0</v>
      </c>
      <c r="D105" s="57">
        <f t="shared" si="0"/>
        <v>0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13249.82</v>
      </c>
      <c r="D107" s="57">
        <f t="shared" si="0"/>
        <v>3.7394236022133959E-2</v>
      </c>
      <c r="E107" s="56"/>
    </row>
    <row r="108" spans="1:5" x14ac:dyDescent="0.2">
      <c r="A108" s="54">
        <v>5121</v>
      </c>
      <c r="B108" s="51" t="s">
        <v>370</v>
      </c>
      <c r="C108" s="55">
        <v>7409.52</v>
      </c>
      <c r="D108" s="57">
        <f t="shared" si="0"/>
        <v>2.0911479528832998E-2</v>
      </c>
      <c r="E108" s="56"/>
    </row>
    <row r="109" spans="1:5" x14ac:dyDescent="0.2">
      <c r="A109" s="54">
        <v>5122</v>
      </c>
      <c r="B109" s="51" t="s">
        <v>371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5840.3</v>
      </c>
      <c r="D113" s="57">
        <f t="shared" si="0"/>
        <v>1.6482756493300964E-2</v>
      </c>
      <c r="E113" s="56"/>
    </row>
    <row r="114" spans="1:5" x14ac:dyDescent="0.2">
      <c r="A114" s="54">
        <v>5127</v>
      </c>
      <c r="B114" s="51" t="s">
        <v>376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41683.25</v>
      </c>
      <c r="D117" s="57">
        <f t="shared" si="0"/>
        <v>0.11764033690039678</v>
      </c>
      <c r="E117" s="56"/>
    </row>
    <row r="118" spans="1:5" x14ac:dyDescent="0.2">
      <c r="A118" s="54">
        <v>5131</v>
      </c>
      <c r="B118" s="51" t="s">
        <v>380</v>
      </c>
      <c r="C118" s="55">
        <v>5314</v>
      </c>
      <c r="D118" s="57">
        <f t="shared" si="0"/>
        <v>1.4997409038131827E-2</v>
      </c>
      <c r="E118" s="56"/>
    </row>
    <row r="119" spans="1:5" x14ac:dyDescent="0.2">
      <c r="A119" s="54">
        <v>5132</v>
      </c>
      <c r="B119" s="51" t="s">
        <v>381</v>
      </c>
      <c r="C119" s="55">
        <v>1599.98</v>
      </c>
      <c r="D119" s="57">
        <f t="shared" si="0"/>
        <v>4.5155352865694698E-3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383</v>
      </c>
      <c r="C121" s="55">
        <v>1785.23</v>
      </c>
      <c r="D121" s="57">
        <f t="shared" si="0"/>
        <v>5.0383561417282809E-3</v>
      </c>
      <c r="E121" s="56"/>
    </row>
    <row r="122" spans="1:5" x14ac:dyDescent="0.2">
      <c r="A122" s="54">
        <v>5135</v>
      </c>
      <c r="B122" s="51" t="s">
        <v>384</v>
      </c>
      <c r="C122" s="55">
        <v>500.03</v>
      </c>
      <c r="D122" s="57">
        <f t="shared" si="0"/>
        <v>1.4112070834281251E-3</v>
      </c>
      <c r="E122" s="56"/>
    </row>
    <row r="123" spans="1:5" x14ac:dyDescent="0.2">
      <c r="A123" s="54">
        <v>5136</v>
      </c>
      <c r="B123" s="51" t="s">
        <v>385</v>
      </c>
      <c r="C123" s="55">
        <v>21151.01</v>
      </c>
      <c r="D123" s="57">
        <f t="shared" si="0"/>
        <v>5.9693328667598161E-2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3040</v>
      </c>
      <c r="D125" s="57">
        <f t="shared" si="0"/>
        <v>8.5796242897856149E-3</v>
      </c>
      <c r="E125" s="56"/>
    </row>
    <row r="126" spans="1:5" x14ac:dyDescent="0.2">
      <c r="A126" s="54">
        <v>5139</v>
      </c>
      <c r="B126" s="51" t="s">
        <v>388</v>
      </c>
      <c r="C126" s="55">
        <v>8293</v>
      </c>
      <c r="D126" s="57">
        <f t="shared" si="0"/>
        <v>2.3404876393155298E-2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2" workbookViewId="0">
      <selection activeCell="F25" sqref="F25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4" width="13.5703125" style="29" customWidth="1"/>
    <col min="5" max="5" width="13" style="29" customWidth="1"/>
    <col min="6" max="16384" width="9.140625" style="29"/>
  </cols>
  <sheetData>
    <row r="1" spans="1:5" ht="18.95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97388.2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138023.74</v>
      </c>
    </row>
    <row r="15" spans="1:5" x14ac:dyDescent="0.2">
      <c r="A15" s="33">
        <v>3220</v>
      </c>
      <c r="B15" s="29" t="s">
        <v>473</v>
      </c>
      <c r="C15" s="34">
        <v>1181396.8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17" sqref="B17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84" workbookViewId="0">
      <selection activeCell="E15" sqref="E15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4.42578125" style="29" customWidth="1"/>
    <col min="6" max="16384" width="9.140625" style="29"/>
  </cols>
  <sheetData>
    <row r="1" spans="1:5" s="35" customFormat="1" ht="18.95" customHeight="1" x14ac:dyDescent="0.25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25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25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186458.52</v>
      </c>
      <c r="D10" s="34">
        <v>53289.440000000002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639</v>
      </c>
      <c r="C15" s="143">
        <f>SUM(C8:C14)</f>
        <v>186458.52</v>
      </c>
      <c r="D15" s="143">
        <f>SUM(D8:D14)</f>
        <v>53289.440000000002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0</v>
      </c>
      <c r="D20" s="143">
        <f>SUM(D21:D27)</f>
        <v>0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0</v>
      </c>
      <c r="D28" s="143">
        <f>SUM(D29:D36)</f>
        <v>0</v>
      </c>
      <c r="E28" s="138"/>
    </row>
    <row r="29" spans="1:5" x14ac:dyDescent="0.2">
      <c r="A29" s="33">
        <v>1241</v>
      </c>
      <c r="B29" s="29" t="s">
        <v>239</v>
      </c>
      <c r="C29" s="34">
        <v>0</v>
      </c>
      <c r="D29" s="140">
        <v>0</v>
      </c>
      <c r="E29" s="138"/>
    </row>
    <row r="30" spans="1: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0</v>
      </c>
      <c r="D34" s="140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0</v>
      </c>
      <c r="D43" s="143">
        <f>D20+D28+D37</f>
        <v>0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x14ac:dyDescent="0.2">
      <c r="A47" s="141">
        <v>3210</v>
      </c>
      <c r="B47" s="142" t="s">
        <v>641</v>
      </c>
      <c r="C47" s="143">
        <v>138023.74</v>
      </c>
      <c r="D47" s="143">
        <v>-217251.9</v>
      </c>
    </row>
    <row r="48" spans="1:5" x14ac:dyDescent="0.2">
      <c r="A48" s="139"/>
      <c r="B48" s="144" t="s">
        <v>629</v>
      </c>
      <c r="C48" s="143">
        <f>C49+C61+C93+C96</f>
        <v>0</v>
      </c>
      <c r="D48" s="143">
        <f>D49+D61+D93+D96</f>
        <v>34557.949999999997</v>
      </c>
    </row>
    <row r="49" spans="1:4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630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0</v>
      </c>
      <c r="D61" s="143">
        <f>D62+D71+D74+D80+D82+D84</f>
        <v>34557.949999999997</v>
      </c>
    </row>
    <row r="62" spans="1:4" x14ac:dyDescent="0.2">
      <c r="A62" s="33">
        <v>5510</v>
      </c>
      <c r="B62" s="29" t="s">
        <v>441</v>
      </c>
      <c r="C62" s="34">
        <f>SUM(C63:C70)</f>
        <v>0</v>
      </c>
      <c r="D62" s="34">
        <f>SUM(D63:D70)</f>
        <v>34557.949999999997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31952.95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2605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0</v>
      </c>
      <c r="D96" s="143">
        <f>SUM(D97:D101)</f>
        <v>0</v>
      </c>
    </row>
    <row r="97" spans="1:4" x14ac:dyDescent="0.2">
      <c r="A97" s="139">
        <v>2111</v>
      </c>
      <c r="B97" s="138" t="s">
        <v>643</v>
      </c>
      <c r="C97" s="140">
        <v>0</v>
      </c>
      <c r="D97" s="140">
        <v>0</v>
      </c>
    </row>
    <row r="98" spans="1:4" x14ac:dyDescent="0.2">
      <c r="A98" s="139">
        <v>2112</v>
      </c>
      <c r="B98" s="138" t="s">
        <v>644</v>
      </c>
      <c r="C98" s="140">
        <v>0</v>
      </c>
      <c r="D98" s="140">
        <v>0</v>
      </c>
    </row>
    <row r="99" spans="1:4" x14ac:dyDescent="0.2">
      <c r="A99" s="139">
        <v>2112</v>
      </c>
      <c r="B99" s="138" t="s">
        <v>645</v>
      </c>
      <c r="C99" s="140">
        <v>0</v>
      </c>
      <c r="D99" s="140">
        <v>0</v>
      </c>
    </row>
    <row r="100" spans="1:4" x14ac:dyDescent="0.2">
      <c r="A100" s="139">
        <v>2115</v>
      </c>
      <c r="B100" s="138" t="s">
        <v>646</v>
      </c>
      <c r="C100" s="140">
        <v>0</v>
      </c>
      <c r="D100" s="140">
        <v>0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0</v>
      </c>
      <c r="D102" s="143">
        <f>+D103</f>
        <v>0</v>
      </c>
    </row>
    <row r="103" spans="1:4" x14ac:dyDescent="0.2">
      <c r="A103" s="141">
        <v>1120</v>
      </c>
      <c r="B103" s="148" t="s">
        <v>649</v>
      </c>
      <c r="C103" s="143">
        <f>SUM(C104:C112)</f>
        <v>0</v>
      </c>
      <c r="D103" s="143">
        <f>SUM(D104:D112)</f>
        <v>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0</v>
      </c>
    </row>
    <row r="113" spans="1:4" x14ac:dyDescent="0.2">
      <c r="A113" s="139"/>
      <c r="B113" s="151" t="s">
        <v>659</v>
      </c>
      <c r="C113" s="143">
        <f>C47+C48-C102</f>
        <v>138023.74</v>
      </c>
      <c r="D113" s="143">
        <f>D47+D48-D102</f>
        <v>-182693.95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8" sqref="B18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2019-02-13T21:19:08Z</cp:lastPrinted>
  <dcterms:created xsi:type="dcterms:W3CDTF">2012-12-11T20:36:24Z</dcterms:created>
  <dcterms:modified xsi:type="dcterms:W3CDTF">2022-04-22T01:54:46Z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