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D87D2ED5-2552-4E05-BA16-DD57C45E8B7D}" xr6:coauthVersionLast="47" xr6:coauthVersionMax="47" xr10:uidLastSave="{00000000-0000-0000-0000-000000000000}"/>
  <bookViews>
    <workbookView xWindow="-108" yWindow="-108" windowWidth="23256" windowHeight="12456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<sst xmlns="http://schemas.openxmlformats.org/spreadsheetml/2006/main" count="935" uniqueCount="664">
  <si>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</si>
  <si>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</si>
  <si>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</si>
  <si>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</si>
  <si>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</si>
  <si>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</si>
  <si>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</si>
  <si>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</si>
  <si>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</si>
  <si>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</si>
  <si>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</si>
  <si>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</si>
  <si>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</si>
  <si>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</si>
  <si>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</si>
  <si>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</si>
  <si>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</si>
  <si>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</si>
  <si>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</si>
  <si>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</si>
  <si>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</si>
  <si>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</si>
  <si>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</si>
  <si>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</si>
  <si>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</si>
  <si>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</si>
  <si>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</si>
  <si>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</si>
  <si>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</si>
  <si>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</si>
  <si>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</si>
  <si>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</si>
  <si>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</si>
  <si>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</si>
  <si>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</si>
  <si>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</si>
  <si>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</si>
  <si>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</si>
  <si>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</si>
  <si>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</si>
  <si>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</si>
  <si>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</si>
  <si>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</si>
  <si>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</si>
  <si>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</si>
  <si>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</si>
  <si>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</si>
  <si>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</si>
  <si>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</si>
  <si>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</si>
  <si>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</si>
  <si>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</si>
  <si>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</si>
  <si>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</si>
  <si>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</si>
  <si>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</si>
  <si>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</si>
  <si>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</si>
  <si>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</si>
  <si>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</si>
  <si>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</si>
  <si>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</si>
  <si>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</si>
  <si>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</si>
  <si>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</si>
  <si>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</si>
  <si>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</si>
  <si>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</si>
  <si>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</si>
  <si>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</si>
  <si>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</si>
  <si>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</si>
  <si>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</si>
  <si>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</si>
  <si>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</si>
  <si>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</si>
  <si>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</si>
  <si>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</si>
  <si>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</si>
  <si>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</si>
  <si>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</si>
  <si>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</si>
  <si>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</si>
  <si>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</si>
  <si>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</si>
  <si>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</si>
  <si>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</si>
  <si>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</si>
  <si>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</si>
  <si>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</si>
  <si>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</si>
  <si>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</si>
  <si>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</si>
  <si>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</si>
  <si>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</si>
  <si>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</si>
  <si>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</si>
  <si>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</si>
  <si>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</si>
  <si>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</si>
  <si>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</si>
  <si>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</si>
  <si>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</si>
  <si>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</si>
  <si>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</si>
  <si>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</si>
  <si>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</si>
  <si>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</si>
  <si>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</si>
  <si>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</si>
  <si>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</si>
  <si>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</si>
  <si>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</si>
  <si>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</si>
  <si>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</si>
  <si>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</si>
  <si>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</si>
  <si>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</si>
  <si>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</si>
  <si>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</si>
  <si>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</si>
  <si>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</si>
  <si>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</si>
  <si>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</si>
  <si>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</si>
  <si>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</si>
  <si>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</si>
  <si>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</si>
  <si>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</si>
  <si>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</si>
  <si>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</si>
  <si>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</si>
  <si>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</si>
  <si>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</si>
  <si>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</si>
  <si>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</si>
  <si>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</si>
  <si>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</si>
  <si>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</si>
  <si>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</si>
  <si>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</si>
  <si>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</si>
  <si>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</si>
  <si>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</si>
  <si>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</si>
  <si>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</si>
  <si>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</si>
  <si>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</si>
  <si>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</si>
  <si>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</si>
  <si>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</si>
  <si>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</si>
  <si>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</si>
  <si>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</si>
  <si>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</si>
  <si>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</si>
  <si>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</si>
  <si>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</si>
  <si>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</si>
  <si>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</si>
  <si>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</si>
  <si>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</si>
  <si>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</si>
  <si>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</si>
  <si>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</si>
  <si>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</si>
  <si>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</si>
  <si>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</si>
  <si>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</si>
  <si>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</si>
  <si>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</si>
  <si>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</si>
  <si>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</si>
  <si>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</si>
  <si>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</si>
  <si>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</si>
  <si>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</si>
  <si>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</si>
  <si>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</si>
  <si>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</si>
  <si>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</si>
  <si>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</si>
  <si>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</si>
  <si>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</si>
  <si>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</si>
  <si>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</si>
  <si>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</si>
  <si>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</si>
  <si>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</si>
  <si>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</si>
  <si>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</si>
  <si>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</si>
  <si>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</si>
  <si>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</si>
  <si>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</si>
  <si>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</si>
  <si>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</si>
  <si>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</si>
  <si>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</si>
  <si>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</si>
  <si>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</si>
  <si>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</si>
  <si>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</si>
  <si>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</si>
  <si>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</si>
  <si>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</si>
  <si>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</si>
  <si>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</si>
  <si>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</si>
  <si>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</si>
  <si>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</si>
  <si>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</si>
  <si>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</si>
  <si>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</si>
  <si>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</si>
  <si>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</si>
  <si>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</si>
  <si>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</si>
  <si>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</si>
  <si>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</si>
  <si>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</si>
  <si>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</si>
  <si>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</si>
  <si>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</si>
  <si>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</si>
  <si>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</si>
  <si>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</si>
  <si>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</si>
  <si>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</si>
  <si>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</si>
  <si>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</si>
  <si>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</si>
  <si>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</si>
  <si>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</si>
  <si>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</si>
  <si>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</si>
  <si>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</si>
  <si>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</si>
  <si>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</si>
  <si>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</si>
  <si>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</si>
  <si>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</si>
  <si>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</si>
  <si>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</si>
  <si>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</si>
  <si>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</si>
  <si>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</si>
  <si>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</si>
  <si>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</si>
  <si>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</si>
  <si>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</si>
  <si>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</si>
  <si>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</si>
  <si>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</si>
  <si>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</si>
  <si>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</si>
  <si>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</si>
  <si>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</si>
  <si>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</si>
  <si>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</si>
  <si>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</si>
  <si>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</si>
  <si>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</si>
  <si>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</si>
  <si>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</si>
  <si>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</si>
  <si>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</si>
  <si>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</si>
  <si>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</si>
  <si>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</si>
  <si>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</si>
  <si>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</si>
  <si>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</si>
  <si>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</si>
  <si>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</si>
  <si>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</si>
  <si>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</si>
  <si>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</si>
  <si>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</si>
  <si>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</si>
  <si>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</si>
  <si>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</si>
  <si>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</si>
  <si>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</si>
  <si>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</si>
  <si>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</si>
  <si>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</si>
  <si>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</si>
  <si>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</si>
  <si>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</si>
  <si>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</si>
  <si>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</si>
  <si>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</si>
  <si>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</si>
  <si>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</si>
  <si>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</si>
  <si>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</si>
  <si>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</si>
  <si>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</si>
  <si>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</si>
  <si>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</si>
  <si>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</si>
  <si>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</si>
  <si>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</si>
  <si>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</si>
  <si>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</si>
  <si>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</si>
  <si>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</si>
  <si>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</si>
  <si>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</si>
  <si>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</si>
  <si>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</si>
  <si>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</si>
  <si>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</si>
  <si>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</si>
  <si>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</si>
  <si>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</si>
  <si>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</si>
  <si>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</si>
  <si>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</si>
  <si>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</si>
  <si>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</si>
  <si>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</si>
  <si>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</si>
  <si>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</si>
  <si>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</si>
  <si>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</si>
  <si>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</si>
  <si>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</si>
  <si>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</si>
  <si>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</si>
  <si>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</si>
  <si>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</si>
  <si>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</si>
  <si>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</si>
  <si>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</si>
  <si>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</si>
  <si>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</si>
  <si>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</si>
  <si>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</si>
  <si>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</si>
  <si>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</si>
  <si>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</si>
  <si>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</si>
  <si>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</si>
  <si>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</si>
  <si>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</si>
  <si>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</si>
  <si>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</si>
  <si>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</si>
  <si>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</si>
  <si>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</si>
  <si>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</si>
  <si>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</si>
  <si>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</si>
  <si>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</si>
  <si>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</si>
  <si>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</si>
  <si>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</si>
  <si>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</si>
  <si>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</si>
  <si>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</si>
  <si>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</si>
  <si>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</si>
  <si>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</si>
  <si>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</si>
  <si>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</si>
  <si>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</si>
  <si>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</si>
  <si>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</si>
  <si>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</si>
  <si>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</si>
  <si>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</si>
  <si>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</si>
  <si>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</si>
  <si>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</si>
  <si>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</si>
  <si>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</si>
  <si>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</si>
  <si>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</si>
  <si>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</si>
  <si>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</si>
  <si>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</si>
  <si>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</si>
  <si>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</si>
  <si>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</si>
  <si>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</si>
  <si>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</si>
  <si>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</si>
  <si>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</si>
  <si>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</si>
  <si>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</si>
  <si>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</si>
  <si>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</si>
  <si>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</si>
  <si>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</si>
  <si>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</si>
  <si>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</si>
  <si>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</si>
  <si>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</si>
  <si>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</si>
  <si>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</si>
  <si>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</si>
  <si>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</si>
  <si>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</si>
  <si>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</si>
  <si>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</si>
  <si>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</si>
  <si>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</si>
  <si>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</si>
  <si>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</si>
  <si>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</si>
  <si>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</si>
  <si>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</si>
  <si>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</si>
  <si>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</si>
  <si>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</si>
  <si>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</si>
  <si>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</si>
  <si>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</si>
  <si>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</si>
  <si>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</si>
  <si>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</si>
  <si>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</si>
  <si>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</si>
  <si>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</si>
  <si>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</si>
  <si>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</si>
  <si>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</si>
  <si>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</si>
  <si>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</si>
  <si>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</si>
  <si>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</si>
  <si>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</si>
  <si>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</si>
  <si>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</si>
  <si>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</si>
  <si>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</si>
  <si>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</si>
  <si>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</si>
  <si>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</si>
  <si>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</si>
  <si>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</si>
  <si>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</si>
  <si>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</si>
  <si>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</si>
  <si>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</si>
  <si>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</si>
  <si>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</si>
  <si>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</si>
  <si>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</si>
  <si>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</si>
  <si>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</si>
  <si>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</si>
  <si>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</si>
  <si>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</si>
  <si>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</si>
  <si>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</si>
  <si>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</si>
  <si>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</si>
  <si>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</si>
  <si>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</si>
  <si>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</si>
  <si>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</si>
  <si>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</si>
  <si>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</si>
  <si>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</si>
  <si>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</si>
  <si>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</si>
  <si>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</si>
  <si>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</si>
  <si>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</si>
  <si>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</si>
  <si>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</si>
  <si>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</si>
  <si>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</si>
  <si>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</si>
  <si>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</si>
  <si>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</si>
  <si>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</si>
  <si>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</si>
  <si>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</si>
  <si>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</si>
  <si>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</si>
  <si>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</si>
  <si>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</si>
  <si>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</si>
  <si>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</si>
  <si>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</si>
  <si>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</si>
  <si>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</si>
  <si>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</si>
  <si>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</si>
  <si>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</si>
  <si>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</si>
  <si>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</si>
  <si>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</si>
  <si>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</si>
  <si>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</si>
  <si>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</si>
  <si>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</si>
  <si>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</si>
  <si>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</si>
  <si>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</si>
  <si>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</si>
  <si>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</si>
  <si>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</si>
  <si>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</si>
  <si>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</si>
  <si>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</si>
  <si>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</si>
  <si>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</si>
  <si>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</si>
  <si>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</si>
  <si>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</si>
  <si>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</si>
  <si>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</si>
  <si>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</si>
  <si>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</si>
  <si>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</si>
  <si>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</si>
  <si>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</si>
  <si>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</si>
  <si>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</si>
  <si>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</si>
  <si>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</si>
  <si>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</si>
  <si>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</si>
  <si>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</si>
  <si>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</si>
  <si>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</si>
  <si>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</si>
  <si>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</si>
  <si>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</si>
  <si>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</si>
  <si>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</si>
  <si>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</si>
  <si>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</si>
  <si>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</si>
  <si>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</si>
  <si>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</si>
  <si>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</si>
  <si>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</si>
  <si>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</si>
  <si>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</si>
  <si>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</si>
  <si>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</si>
  <si>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</si>
  <si>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</si>
  <si>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</si>
  <si>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</si>
  <si>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</si>
  <si>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</si>
  <si>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</si>
  <si>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</si>
  <si>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</si>
  <si>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</si>
  <si>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</si>
  <si>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</si>
  <si>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</si>
  <si>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</si>
  <si>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</si>
  <si>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</si>
  <si>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</si>
  <si>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</si>
  <si>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</si>
  <si>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</si>
  <si>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</si>
  <si>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</si>
  <si>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</si>
  <si>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</si>
  <si>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</si>
  <si>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</si>
  <si>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</si>
  <si>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</si>
  <si>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</si>
  <si>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</si>
  <si>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</si>
  <si>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</si>
  <si>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</si>
  <si>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</si>
  <si>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</si>
  <si>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</si>
  <si>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</si>
  <si>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</si>
  <si>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</si>
  <si>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</si>
  <si>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</si>
  <si>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</si>
  <si>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</si>
  <si>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</si>
  <si>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</si>
  <si>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</si>
  <si>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</si>
  <si>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</si>
  <si>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</si>
  <si>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</si>
  <si>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</si>
  <si>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</si>
  <si>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</si>
  <si>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</si>
  <si>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</si>
  <si>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</si>
  <si>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</si>
  <si>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</si>
  <si>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</si>
  <si>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</si>
  <si>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</si>
  <si>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</si>
  <si>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</si>
  <si>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</si>
  <si>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</si>
  <si>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</si>
  <si>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</si>
  <si>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</si>
  <si>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</si>
  <si>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</si>
  <si>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</si>
  <si>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</si>
  <si>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</si>
  <si>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</si>
  <si>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</si>
  <si>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</si>
  <si>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</si>
  <si>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</si>
  <si>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</si>
  <si>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</si>
  <si>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</si>
  <si>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</si>
  <si>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</si>
  <si>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</si>
  <si>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</si>
  <si>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</si>
  <si>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</si>
  <si>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</si>
  <si>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</si>
  <si>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</si>
  <si>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</si>
  <si>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</si>
  <si>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</si>
  <si>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</si>
  <si>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</si>
  <si>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</si>
  <si>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</si>
  <si>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</si>
  <si>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</si>
  <si>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</si>
  <si>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</si>
  <si>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</si>
  <si>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</si>
  <si>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</si>
  <si>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</si>
  <si>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</si>
  <si>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</si>
  <si>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</si>
  <si>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</si>
  <si>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</si>
  <si>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</si>
  <si>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</si>
  <si>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</si>
  <si>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</si>
  <si>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</si>
  <si>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Fray Nicolás P. Navarrete del Municipio de Santiago Maravatío, Guanajuato.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</si>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</sst>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46D2420C-58BE-4583-90F0-7DE013094250}"/>
    <cellStyle name="Millares 2 3" xfId="16" xr:uid="{00000000-0005-0000-0000-000004000000}"/>
    <cellStyle name="Millares 2 3 2" xfId="22" xr:uid="{AB66B354-7E4D-4E75-A482-FF5AF289C157}"/>
    <cellStyle name="Millares 2 4" xfId="20" xr:uid="{F42B70F0-577C-4B30-8EF9-7B9E18A867B6}"/>
    <cellStyle name="Millares 3" xfId="19" xr:uid="{00000000-0005-0000-0000-000005000000}"/>
    <cellStyle name="Millares 3 2" xfId="25" xr:uid="{6AC52307-872D-47AE-B200-6DEE1C1CB8E9}"/>
    <cellStyle name="Millares 4" xfId="17" xr:uid="{00000000-0005-0000-0000-000006000000}"/>
    <cellStyle name="Millares 4 2" xfId="23" xr:uid="{7C2EBA10-245B-46B5-99EA-D5AB773D5B6D}"/>
    <cellStyle name="Millares 5" xfId="24" xr:uid="{DD6EBB5D-8EBD-46BB-BD8A-88878307D888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1517504.91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1517504.91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1355641.51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20000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20000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1335641.51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2030725.51</v>
      </c>
      <c r="E36" s="34">
        <v>0</v>
      </c>
      <c r="F36" s="34">
        <f t="shared" si="0"/>
        <v>2030725.51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1517504.91</v>
      </c>
      <c r="E37" s="34">
        <v>-2030725.51</v>
      </c>
      <c r="F37" s="34">
        <f t="shared" si="0"/>
        <v>-513220.60000000009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-682039.96</v>
      </c>
      <c r="E40" s="34">
        <v>-835464.95</v>
      </c>
      <c r="F40" s="34">
        <f t="shared" si="0"/>
        <v>-1517504.91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-2030725.51</v>
      </c>
      <c r="F41" s="34">
        <f t="shared" si="0"/>
        <v>-2030725.51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2030725.51</v>
      </c>
      <c r="E42" s="34">
        <v>-1820019.1</v>
      </c>
      <c r="F42" s="34">
        <f t="shared" si="0"/>
        <v>210706.40999999992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1794499.69</v>
      </c>
      <c r="E44" s="34">
        <v>-1330122.1000000001</v>
      </c>
      <c r="F44" s="34">
        <f t="shared" si="0"/>
        <v>464377.58999999985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2042245.05</v>
      </c>
      <c r="E45" s="34">
        <v>-2042245.05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791983.52</v>
      </c>
      <c r="E46" s="34">
        <v>-791983.52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791983.52</v>
      </c>
      <c r="E47" s="34">
        <v>563657.99</v>
      </c>
      <c r="F47" s="34">
        <f t="shared" si="0"/>
        <v>1355641.51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E18" sqref="E18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-5203.59</v>
      </c>
      <c r="D15" s="24">
        <v>-4042.58</v>
      </c>
      <c r="E15" s="194">
        <v>-5079.1499999999996</v>
      </c>
      <c r="F15" s="194">
        <v>22161.63</v>
      </c>
      <c r="G15" s="194">
        <v>81404.88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169530.16</v>
      </c>
      <c r="D20" s="24">
        <v>169530.16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6983.2</v>
      </c>
      <c r="D23" s="24">
        <v>6983.2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903650.22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903650.22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517606.98</v>
      </c>
      <c r="D62" s="24">
        <f t="shared" ref="D62:E62" si="0">SUM(D63:D70)</f>
        <v>0</v>
      </c>
      <c r="E62" s="24">
        <f t="shared" si="0"/>
        <v>251516.6</v>
      </c>
    </row>
    <row r="63" spans="1:9" x14ac:dyDescent="0.2">
      <c r="A63" s="22">
        <v>1241</v>
      </c>
      <c r="B63" s="20" t="s">
        <v>237</v>
      </c>
      <c r="C63" s="24">
        <v>406033.07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10500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71001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251516.6</v>
      </c>
    </row>
    <row r="68" spans="1:9" x14ac:dyDescent="0.2">
      <c r="A68" s="22">
        <v>1246</v>
      </c>
      <c r="B68" s="20" t="s">
        <v>242</v>
      </c>
      <c r="C68" s="24">
        <v>20576.86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9496.0499999999993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124666.55</v>
      </c>
      <c r="D110" s="24">
        <f>SUM(D111:D119)</f>
        <v>124666.55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2702.75</v>
      </c>
      <c r="D111" s="24">
        <f>C111</f>
        <v>2702.75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3130</v>
      </c>
      <c r="D112" s="24">
        <f t="shared" ref="D112:D119" si="1">C112</f>
        <v>3130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8771</v>
      </c>
      <c r="D117" s="24">
        <f t="shared" si="1"/>
        <v>8771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110062.8</v>
      </c>
      <c r="D119" s="24">
        <f t="shared" si="1"/>
        <v>110062.8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8211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8211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8211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1509293.91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1509293.91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1509293.91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1335641.51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1335641.51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1048106.38</v>
      </c>
      <c r="D100" s="57">
        <f t="shared" ref="D100:D163" si="0">C100/$C$98</f>
        <v>0.78472132840495501</v>
      </c>
      <c r="E100" s="56"/>
    </row>
    <row r="101" spans="1:5" x14ac:dyDescent="0.2">
      <c r="A101" s="54">
        <v>5111</v>
      </c>
      <c r="B101" s="51" t="s">
        <v>361</v>
      </c>
      <c r="C101" s="55">
        <v>920124.34</v>
      </c>
      <c r="D101" s="57">
        <f t="shared" si="0"/>
        <v>0.68890067664938026</v>
      </c>
      <c r="E101" s="56"/>
    </row>
    <row r="102" spans="1:5" x14ac:dyDescent="0.2">
      <c r="A102" s="54">
        <v>5112</v>
      </c>
      <c r="B102" s="51" t="s">
        <v>362</v>
      </c>
      <c r="C102" s="55">
        <v>111452</v>
      </c>
      <c r="D102" s="57">
        <f t="shared" si="0"/>
        <v>8.3444546433720831E-2</v>
      </c>
      <c r="E102" s="56"/>
    </row>
    <row r="103" spans="1:5" x14ac:dyDescent="0.2">
      <c r="A103" s="54">
        <v>5113</v>
      </c>
      <c r="B103" s="51" t="s">
        <v>363</v>
      </c>
      <c r="C103" s="55">
        <v>16530.04</v>
      </c>
      <c r="D103" s="57">
        <f t="shared" si="0"/>
        <v>1.2376105321853917E-2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142894.66000000003</v>
      </c>
      <c r="D107" s="57">
        <f t="shared" si="0"/>
        <v>0.10698578842462005</v>
      </c>
      <c r="E107" s="56"/>
    </row>
    <row r="108" spans="1:5" x14ac:dyDescent="0.2">
      <c r="A108" s="54">
        <v>5121</v>
      </c>
      <c r="B108" s="51" t="s">
        <v>368</v>
      </c>
      <c r="C108" s="55">
        <v>33086.400000000001</v>
      </c>
      <c r="D108" s="57">
        <f t="shared" si="0"/>
        <v>2.4771916530207272E-2</v>
      </c>
      <c r="E108" s="56"/>
    </row>
    <row r="109" spans="1:5" x14ac:dyDescent="0.2">
      <c r="A109" s="54">
        <v>5122</v>
      </c>
      <c r="B109" s="51" t="s">
        <v>369</v>
      </c>
      <c r="C109" s="55">
        <v>37543.64</v>
      </c>
      <c r="D109" s="57">
        <f t="shared" si="0"/>
        <v>2.8109069476284845E-2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3693.02</v>
      </c>
      <c r="D111" s="57">
        <f t="shared" si="0"/>
        <v>2.7649784559331341E-3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57755.03</v>
      </c>
      <c r="D113" s="57">
        <f t="shared" si="0"/>
        <v>4.3241415879624767E-2</v>
      </c>
      <c r="E113" s="56"/>
    </row>
    <row r="114" spans="1:5" x14ac:dyDescent="0.2">
      <c r="A114" s="54">
        <v>5127</v>
      </c>
      <c r="B114" s="51" t="s">
        <v>374</v>
      </c>
      <c r="C114" s="55">
        <v>6845.57</v>
      </c>
      <c r="D114" s="57">
        <f t="shared" si="0"/>
        <v>5.1253049180838952E-3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3971</v>
      </c>
      <c r="D116" s="57">
        <f t="shared" si="0"/>
        <v>2.9731031644861052E-3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144640.47</v>
      </c>
      <c r="D117" s="57">
        <f t="shared" si="0"/>
        <v>0.10829288317042497</v>
      </c>
      <c r="E117" s="56"/>
    </row>
    <row r="118" spans="1:5" x14ac:dyDescent="0.2">
      <c r="A118" s="54">
        <v>5131</v>
      </c>
      <c r="B118" s="51" t="s">
        <v>378</v>
      </c>
      <c r="C118" s="55">
        <v>13110</v>
      </c>
      <c r="D118" s="57">
        <f t="shared" si="0"/>
        <v>9.815508055001974E-3</v>
      </c>
      <c r="E118" s="56"/>
    </row>
    <row r="119" spans="1:5" x14ac:dyDescent="0.2">
      <c r="A119" s="54">
        <v>5132</v>
      </c>
      <c r="B119" s="51" t="s">
        <v>379</v>
      </c>
      <c r="C119" s="55">
        <v>1044</v>
      </c>
      <c r="D119" s="57">
        <f t="shared" si="0"/>
        <v>7.8164686570725099E-4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6541.06</v>
      </c>
      <c r="D121" s="57">
        <f t="shared" si="0"/>
        <v>4.8973170952136703E-3</v>
      </c>
      <c r="E121" s="56"/>
    </row>
    <row r="122" spans="1:5" x14ac:dyDescent="0.2">
      <c r="A122" s="54">
        <v>5135</v>
      </c>
      <c r="B122" s="51" t="s">
        <v>382</v>
      </c>
      <c r="C122" s="55">
        <v>5834.8</v>
      </c>
      <c r="D122" s="57">
        <f t="shared" si="0"/>
        <v>4.3685374827860807E-3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6988</v>
      </c>
      <c r="D124" s="57">
        <f t="shared" si="0"/>
        <v>5.2319428137569636E-3</v>
      </c>
      <c r="E124" s="56"/>
    </row>
    <row r="125" spans="1:5" x14ac:dyDescent="0.2">
      <c r="A125" s="54">
        <v>5138</v>
      </c>
      <c r="B125" s="51" t="s">
        <v>385</v>
      </c>
      <c r="C125" s="55">
        <v>72784.61</v>
      </c>
      <c r="D125" s="57">
        <f t="shared" si="0"/>
        <v>5.4494120956153871E-2</v>
      </c>
      <c r="E125" s="56"/>
    </row>
    <row r="126" spans="1:5" x14ac:dyDescent="0.2">
      <c r="A126" s="54">
        <v>5139</v>
      </c>
      <c r="B126" s="51" t="s">
        <v>386</v>
      </c>
      <c r="C126" s="55">
        <v>38338</v>
      </c>
      <c r="D126" s="57">
        <f t="shared" si="0"/>
        <v>2.8703809901805162E-2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97388.2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181863.4</v>
      </c>
    </row>
    <row r="15" spans="1:5" x14ac:dyDescent="0.2">
      <c r="A15" s="33">
        <v>3220</v>
      </c>
      <c r="B15" s="29" t="s">
        <v>469</v>
      </c>
      <c r="C15" s="34">
        <v>1340189.49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403633.94</v>
      </c>
      <c r="D9" s="34">
        <v>254145.49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403633.94</v>
      </c>
      <c r="D15" s="135">
        <f>SUM(D8:D14)</f>
        <v>254145.49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20000</v>
      </c>
      <c r="D28" s="135">
        <f>SUM(D29:D36)</f>
        <v>20000</v>
      </c>
      <c r="E28" s="130"/>
    </row>
    <row r="29" spans="1:5" x14ac:dyDescent="0.2">
      <c r="A29" s="33">
        <v>1241</v>
      </c>
      <c r="B29" s="29" t="s">
        <v>237</v>
      </c>
      <c r="C29" s="34">
        <v>20000</v>
      </c>
      <c r="D29" s="132">
        <v>20000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20000</v>
      </c>
      <c r="D43" s="135">
        <f>D20+D28+D37</f>
        <v>20000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181863.4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42514.13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42514.13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42514.13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7530.42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32378.71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181863.4</v>
      </c>
      <c r="D122" s="135">
        <f>D47+D48+D100-D106-D109</f>
        <v>42514.13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2023-10-18T01:14:43Z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