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2022 DIF 1ER INFORMES\disciplina financiera\"/>
    </mc:Choice>
  </mc:AlternateContent>
  <bookViews>
    <workbookView xWindow="0" yWindow="0" windowWidth="28800" windowHeight="12135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G24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G46" i="3"/>
  <c r="D46" i="3"/>
  <c r="D45" i="3"/>
  <c r="G45" i="3" s="1"/>
  <c r="D41" i="3"/>
  <c r="G41" i="3" s="1"/>
  <c r="D40" i="3"/>
  <c r="G40" i="3" s="1"/>
  <c r="G39" i="3"/>
  <c r="D39" i="3"/>
  <c r="D38" i="3"/>
  <c r="G38" i="3" s="1"/>
  <c r="D36" i="3"/>
  <c r="G36" i="3" s="1"/>
  <c r="D35" i="3"/>
  <c r="G35" i="3" s="1"/>
  <c r="G34" i="3"/>
  <c r="D34" i="3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D16" i="3"/>
  <c r="G16" i="3" s="1"/>
  <c r="D15" i="3"/>
  <c r="G15" i="3" s="1"/>
  <c r="G14" i="3"/>
  <c r="D14" i="3"/>
  <c r="D13" i="3"/>
  <c r="G13" i="3" s="1"/>
  <c r="D12" i="3"/>
  <c r="G12" i="3" s="1"/>
  <c r="D11" i="3"/>
  <c r="G11" i="3" s="1"/>
  <c r="G138" i="1"/>
  <c r="G132" i="1"/>
  <c r="G128" i="1"/>
  <c r="G124" i="1"/>
  <c r="G119" i="1"/>
  <c r="G115" i="1"/>
  <c r="G110" i="1"/>
  <c r="G106" i="1"/>
  <c r="G101" i="1"/>
  <c r="G97" i="1"/>
  <c r="G92" i="1"/>
  <c r="G88" i="1"/>
  <c r="G81" i="1"/>
  <c r="G77" i="1"/>
  <c r="G72" i="1"/>
  <c r="G67" i="1"/>
  <c r="G63" i="1"/>
  <c r="G57" i="1"/>
  <c r="G53" i="1"/>
  <c r="G44" i="1"/>
  <c r="G40" i="1"/>
  <c r="G31" i="1"/>
  <c r="G26" i="1"/>
  <c r="G22" i="1"/>
  <c r="G17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D131" i="1"/>
  <c r="G131" i="1" s="1"/>
  <c r="D130" i="1"/>
  <c r="G130" i="1" s="1"/>
  <c r="D129" i="1"/>
  <c r="G129" i="1" s="1"/>
  <c r="D128" i="1"/>
  <c r="D127" i="1"/>
  <c r="G127" i="1" s="1"/>
  <c r="D126" i="1"/>
  <c r="G126" i="1" s="1"/>
  <c r="D125" i="1"/>
  <c r="G125" i="1" s="1"/>
  <c r="D124" i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D114" i="1"/>
  <c r="G114" i="1" s="1"/>
  <c r="D112" i="1"/>
  <c r="G112" i="1" s="1"/>
  <c r="D111" i="1"/>
  <c r="G111" i="1" s="1"/>
  <c r="D110" i="1"/>
  <c r="D109" i="1"/>
  <c r="G109" i="1" s="1"/>
  <c r="D108" i="1"/>
  <c r="G108" i="1" s="1"/>
  <c r="D107" i="1"/>
  <c r="G107" i="1" s="1"/>
  <c r="D106" i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D87" i="1"/>
  <c r="G87" i="1" s="1"/>
  <c r="D86" i="1"/>
  <c r="G86" i="1" s="1"/>
  <c r="D82" i="1"/>
  <c r="G82" i="1" s="1"/>
  <c r="D81" i="1"/>
  <c r="D80" i="1"/>
  <c r="G80" i="1" s="1"/>
  <c r="D79" i="1"/>
  <c r="G79" i="1" s="1"/>
  <c r="D78" i="1"/>
  <c r="G78" i="1" s="1"/>
  <c r="D77" i="1"/>
  <c r="D76" i="1"/>
  <c r="G76" i="1" s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33" i="4" s="1"/>
  <c r="F29" i="2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<sst xmlns="http://schemas.openxmlformats.org/spreadsheetml/2006/main" count="496" uniqueCount="345">
  <si>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</si>
  <si>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</si>
  <si>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</si>
  <si>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</si>
  <si>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</si>
  <si>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</si>
  <si>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</si>
  <si>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</si>
  <si>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</si>
  <si>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</si>
  <si>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</si>
  <si>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</si>
  <si>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</si>
  <si>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</si>
  <si>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</si>
  <si>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</si>
  <si>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</si>
  <si>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</si>
  <si>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</si>
  <si>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</si>
  <si>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</si>
  <si>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</si>
  <si>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</si>
  <si>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</si>
  <si>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</si>
  <si>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</si>
  <si>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</si>
  <si>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</si>
  <si>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</si>
  <si>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</si>
  <si>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</si>
  <si>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</si>
  <si>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</si>
  <si>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</si>
  <si>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</si>
  <si>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</si>
  <si>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</si>
  <si>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</si>
  <si>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</si>
  <si>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</si>
  <si>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</si>
  <si>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</si>
  <si>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</si>
  <si>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</si>
  <si>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</si>
  <si>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</si>
  <si>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</si>
  <si>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</si>
  <si>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</si>
  <si>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</si>
  <si>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</si>
  <si>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</si>
  <si>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</si>
  <si>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</si>
  <si>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</si>
  <si>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</si>
  <si>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</si>
  <si>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</si>
  <si>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</si>
  <si>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</si>
  <si>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</si>
  <si>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</si>
  <si>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</si>
  <si>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</si>
  <si>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</si>
  <si>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</si>
  <si>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</si>
  <si>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</si>
  <si>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</si>
  <si>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</si>
  <si>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</si>
  <si>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</si>
  <si>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</si>
  <si>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</si>
  <si>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</si>
  <si>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</si>
  <si>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</si>
  <si>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</si>
  <si>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</si>
  <si>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</si>
  <si>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</si>
  <si>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</si>
  <si>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</si>
  <si>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</si>
  <si>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</si>
  <si>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</si>
  <si>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</si>
  <si>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</si>
  <si>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</si>
  <si>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</si>
  <si>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</si>
  <si>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</si>
  <si>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</si>
  <si>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</si>
  <si>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</si>
  <si>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</si>
  <si>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</si>
  <si>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</si>
  <si>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</si>
  <si>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</si>
  <si>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</si>
  <si>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</si>
  <si>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</si>
  <si>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</si>
  <si>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</si>
  <si>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</si>
  <si>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</si>
  <si>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</si>
  <si>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</si>
  <si>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</si>
  <si>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</si>
  <si>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</si>
  <si>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</si>
  <si>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</si>
  <si>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</si>
  <si>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</si>
  <si>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</si>
  <si>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</si>
  <si>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</si>
  <si>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</si>
  <si>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</si>
  <si>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</si>
  <si>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</si>
  <si>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</si>
  <si>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</si>
  <si>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</si>
  <si>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</si>
  <si>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</si>
  <si>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</si>
  <si>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</si>
  <si>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</si>
  <si>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</si>
  <si>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</si>
  <si>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</si>
  <si>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</si>
  <si>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</si>
  <si>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</si>
  <si>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</si>
  <si>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</si>
  <si>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</si>
  <si>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</si>
  <si>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</si>
  <si>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</si>
  <si>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</si>
  <si>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</si>
  <si>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</si>
  <si>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</si>
  <si>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</si>
  <si>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</si>
  <si>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</si>
  <si>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</si>
  <si>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</si>
  <si>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</si>
  <si>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</si>
  <si>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</si>
  <si>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</si>
  <si>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</si>
  <si>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</si>
  <si>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</si>
  <si>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</si>
  <si>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</si>
  <si>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</si>
  <si>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</si>
  <si>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</si>
  <si>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</si>
  <si>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</si>
  <si>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</si>
  <si>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</si>
  <si>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</si>
  <si>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</si>
  <si>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</si>
  <si>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</si>
  <si>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</si>
  <si>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</si>
  <si>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</si>
  <si>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</si>
  <si>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</si>
  <si>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</si>
  <si>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</si>
  <si>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</si>
  <si>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</si>
  <si>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</si>
  <si>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</si>
  <si>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</si>
  <si>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</si>
  <si>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</si>
  <si>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</si>
  <si>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</si>
  <si>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</si>
  <si>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</si>
  <si>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</si>
  <si>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</si>
  <si>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</si>
  <si>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</si>
  <si>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</si>
  <si>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</si>
  <si>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</si>
  <si>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</si>
  <si>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</si>
  <si>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</si>
  <si>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</si>
  <si>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</si>
  <si>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</si>
  <si>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</si>
  <si>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</si>
  <si>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</si>
  <si>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</si>
  <si>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</si>
  <si>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</si>
  <si>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</si>
  <si>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</si>
  <si>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</si>
  <si>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</si>
  <si>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</si>
  <si>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</si>
  <si>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</si>
  <si>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</si>
  <si>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</si>
  <si>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</si>
  <si>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</si>
  <si>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</si>
  <si>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</si>
  <si>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</si>
  <si>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</si>
  <si>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</si>
  <si>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</si>
  <si>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</si>
  <si>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</si>
  <si>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</si>
  <si>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</si>
  <si>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</si>
  <si>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</si>
  <si>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</si>
  <si>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</si>
  <si>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</si>
  <si>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</si>
  <si>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</si>
  <si>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</si>
  <si>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</si>
  <si>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</si>
  <si>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</si>
  <si>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</si>
  <si>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</si>
  <si>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</si>
  <si>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</si>
  <si>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</si>
  <si>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</si>
  <si>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</si>
  <si>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</si>
  <si>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</si>
  <si>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</si>
  <si>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</si>
  <si>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</si>
  <si>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</si>
  <si>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</si>
  <si>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</si>
  <si>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</si>
  <si>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</si>
  <si>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</si>
  <si>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</si>
  <si>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</si>
  <si>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</si>
  <si>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</si>
  <si>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</si>
  <si>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</si>
  <si>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</si>
  <si>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</si>
  <si>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</si>
  <si>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</si>
  <si>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</si>
  <si>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</si>
  <si>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</si>
  <si>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</si>
  <si>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</si>
  <si>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</si>
  <si>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</si>
  <si>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</si>
  <si>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</si>
  <si>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</si>
  <si>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</si>
  <si>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</si>
  <si>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</si>
  <si>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</si>
  <si>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</si>
  <si>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</si>
  <si>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</si>
  <si>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</si>
  <si>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</si>
  <si>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</si>
  <si>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</si>
  <si>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</si>
  <si>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</si>
  <si>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</si>
  <si>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</si>
  <si>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</si>
  <si>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</si>
  <si>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</si>
  <si>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</si>
  <si>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</si>
  <si>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</si>
  <si>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</si>
  <si>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</si>
  <si>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</si>
  <si>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</si>
  <si>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</si>
  <si>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</si>
  <si>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</si>
  <si>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</si>
  <si>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</si>
  <si>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</si>
  <si>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</si>
  <si>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</si>
  <si>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</si>
  <si>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</si>
  <si>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</si>
  <si>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</si>
  <si>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</si>
  <si>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</si>
  <si>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</si>
  <si>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</si>
  <si>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</si>
  <si>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</si>
  <si>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</si>
  <si>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</si>
  <si>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</si>
  <si>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</si>
  <si>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</si>
  <si>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</si>
  <si>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</si>
  <si>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</si>
  <si>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</si>
  <si>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</si>
  <si>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</si>
  <si>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</si>
  <si>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</si>
  <si>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</si>
  <si>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</si>
  <si>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</si>
  <si>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</si>
  <si>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</si>
  <si>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</si>
  <si>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</si>
  <si>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</si>
  <si>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Sistema para el Desarrollo Integral de la Familia del Municipio de Santiago Maravatío,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</si>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</sst>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opLeftCell="A138" zoomScale="80" zoomScaleNormal="80" workbookViewId="0">
      <selection activeCell="C70" sqref="B70:C70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96" t="s">
        <v>0</v>
      </c>
      <c r="B1" s="97"/>
      <c r="C1" s="97"/>
      <c r="D1" s="97"/>
      <c r="E1" s="97"/>
      <c r="F1" s="97"/>
      <c r="G1" s="97"/>
    </row>
    <row r="2" spans="1:8" x14ac:dyDescent="0.25">
      <c r="A2" s="100" t="s">
        <v>343</v>
      </c>
      <c r="B2" s="100"/>
      <c r="C2" s="100"/>
      <c r="D2" s="100"/>
      <c r="E2" s="100"/>
      <c r="F2" s="100"/>
      <c r="G2" s="100"/>
    </row>
    <row r="3" spans="1:8" x14ac:dyDescent="0.25">
      <c r="A3" s="101" t="s">
        <v>1</v>
      </c>
      <c r="B3" s="101"/>
      <c r="C3" s="101"/>
      <c r="D3" s="101"/>
      <c r="E3" s="101"/>
      <c r="F3" s="101"/>
      <c r="G3" s="101"/>
    </row>
    <row r="4" spans="1:8" x14ac:dyDescent="0.25">
      <c r="A4" s="101" t="s">
        <v>2</v>
      </c>
      <c r="B4" s="101"/>
      <c r="C4" s="101"/>
      <c r="D4" s="101"/>
      <c r="E4" s="101"/>
      <c r="F4" s="101"/>
      <c r="G4" s="101"/>
    </row>
    <row r="5" spans="1:8" x14ac:dyDescent="0.25">
      <c r="A5" s="102" t="s">
        <v>344</v>
      </c>
      <c r="B5" s="102"/>
      <c r="C5" s="102"/>
      <c r="D5" s="102"/>
      <c r="E5" s="102"/>
      <c r="F5" s="102"/>
      <c r="G5" s="102"/>
    </row>
    <row r="6" spans="1:8" x14ac:dyDescent="0.25">
      <c r="A6" s="103" t="s">
        <v>3</v>
      </c>
      <c r="B6" s="103"/>
      <c r="C6" s="103"/>
      <c r="D6" s="103"/>
      <c r="E6" s="103"/>
      <c r="F6" s="103"/>
      <c r="G6" s="103"/>
    </row>
    <row r="7" spans="1:8" x14ac:dyDescent="0.25">
      <c r="A7" s="98" t="s">
        <v>4</v>
      </c>
      <c r="B7" s="98" t="s">
        <v>5</v>
      </c>
      <c r="C7" s="98"/>
      <c r="D7" s="98"/>
      <c r="E7" s="98"/>
      <c r="F7" s="98"/>
      <c r="G7" s="99" t="s">
        <v>6</v>
      </c>
    </row>
    <row r="8" spans="1:8" ht="30" x14ac:dyDescent="0.25">
      <c r="A8" s="98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8"/>
    </row>
    <row r="9" spans="1:8" x14ac:dyDescent="0.25">
      <c r="A9" s="7" t="s">
        <v>12</v>
      </c>
      <c r="B9" s="86">
        <f>B10+B18+B189+B28+B38+B48+B58+B62+B71+B75</f>
        <v>6481920.3099999996</v>
      </c>
      <c r="C9" s="86">
        <f t="shared" ref="C9:G9" si="0">C10+C18+C189+C28+C38+C48+C58+C62+C71+C75</f>
        <v>1295629</v>
      </c>
      <c r="D9" s="86">
        <f t="shared" si="0"/>
        <v>7777549.3100000005</v>
      </c>
      <c r="E9" s="86">
        <f t="shared" si="0"/>
        <v>1297293.28</v>
      </c>
      <c r="F9" s="86">
        <f t="shared" si="0"/>
        <v>1297293.28</v>
      </c>
      <c r="G9" s="86">
        <f t="shared" si="0"/>
        <v>6480256.0300000012</v>
      </c>
    </row>
    <row r="10" spans="1:8" x14ac:dyDescent="0.25">
      <c r="A10" s="8" t="s">
        <v>13</v>
      </c>
      <c r="B10" s="87">
        <f>SUM(B11:B17)</f>
        <v>4544539.26</v>
      </c>
      <c r="C10" s="87">
        <f t="shared" ref="C10:G10" si="1">SUM(C11:C17)</f>
        <v>819845.81</v>
      </c>
      <c r="D10" s="87">
        <f t="shared" si="1"/>
        <v>5364385.07</v>
      </c>
      <c r="E10" s="87">
        <f t="shared" si="1"/>
        <v>864141.68</v>
      </c>
      <c r="F10" s="87">
        <f t="shared" si="1"/>
        <v>864141.68</v>
      </c>
      <c r="G10" s="87">
        <f t="shared" si="1"/>
        <v>4500243.3900000006</v>
      </c>
    </row>
    <row r="11" spans="1:8" x14ac:dyDescent="0.25">
      <c r="A11" s="9" t="s">
        <v>14</v>
      </c>
      <c r="B11" s="91">
        <v>3455599.68</v>
      </c>
      <c r="C11" s="91">
        <v>0</v>
      </c>
      <c r="D11" s="87">
        <f>B11+C11</f>
        <v>3455599.68</v>
      </c>
      <c r="E11" s="91">
        <v>817110.18</v>
      </c>
      <c r="F11" s="91">
        <v>817110.18</v>
      </c>
      <c r="G11" s="87">
        <f>D11-E11</f>
        <v>2638489.5</v>
      </c>
      <c r="H11" s="45" t="s">
        <v>161</v>
      </c>
    </row>
    <row r="12" spans="1:8" x14ac:dyDescent="0.25">
      <c r="A12" s="9" t="s">
        <v>15</v>
      </c>
      <c r="B12" s="91">
        <v>347371.29</v>
      </c>
      <c r="C12" s="91">
        <v>0</v>
      </c>
      <c r="D12" s="87">
        <f t="shared" ref="D12:D17" si="2">B12+C12</f>
        <v>347371.29</v>
      </c>
      <c r="E12" s="91">
        <v>47031.5</v>
      </c>
      <c r="F12" s="91">
        <v>47031.5</v>
      </c>
      <c r="G12" s="87">
        <f t="shared" ref="G12:G17" si="3">D12-E12</f>
        <v>300339.78999999998</v>
      </c>
      <c r="H12" s="45" t="s">
        <v>162</v>
      </c>
    </row>
    <row r="13" spans="1:8" x14ac:dyDescent="0.25">
      <c r="A13" s="9" t="s">
        <v>16</v>
      </c>
      <c r="B13" s="91">
        <v>740568.29</v>
      </c>
      <c r="C13" s="91">
        <v>0</v>
      </c>
      <c r="D13" s="87">
        <f t="shared" si="2"/>
        <v>740568.29</v>
      </c>
      <c r="E13" s="91">
        <v>0</v>
      </c>
      <c r="F13" s="91">
        <v>0</v>
      </c>
      <c r="G13" s="87">
        <f t="shared" si="3"/>
        <v>740568.29</v>
      </c>
      <c r="H13" s="45" t="s">
        <v>163</v>
      </c>
    </row>
    <row r="14" spans="1:8" x14ac:dyDescent="0.25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 x14ac:dyDescent="0.25">
      <c r="A15" s="9" t="s">
        <v>18</v>
      </c>
      <c r="B15" s="91">
        <v>1000</v>
      </c>
      <c r="C15" s="91">
        <v>819845.81</v>
      </c>
      <c r="D15" s="87">
        <f t="shared" si="2"/>
        <v>820845.81</v>
      </c>
      <c r="E15" s="91">
        <v>0</v>
      </c>
      <c r="F15" s="91">
        <v>0</v>
      </c>
      <c r="G15" s="87">
        <f t="shared" si="3"/>
        <v>820845.81</v>
      </c>
      <c r="H15" s="45" t="s">
        <v>165</v>
      </c>
    </row>
    <row r="16" spans="1:8" x14ac:dyDescent="0.25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 x14ac:dyDescent="0.25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 x14ac:dyDescent="0.25">
      <c r="A18" s="8" t="s">
        <v>21</v>
      </c>
      <c r="B18" s="87">
        <f>SUM(B19:B27)</f>
        <v>788114.86</v>
      </c>
      <c r="C18" s="87">
        <f t="shared" ref="C18:G18" si="4">SUM(C19:C27)</f>
        <v>0</v>
      </c>
      <c r="D18" s="87">
        <f t="shared" si="4"/>
        <v>788114.86</v>
      </c>
      <c r="E18" s="87">
        <f t="shared" si="4"/>
        <v>243936.83000000002</v>
      </c>
      <c r="F18" s="87">
        <f t="shared" si="4"/>
        <v>243936.83000000002</v>
      </c>
      <c r="G18" s="87">
        <f t="shared" si="4"/>
        <v>544178.03</v>
      </c>
    </row>
    <row r="19" spans="1:8" x14ac:dyDescent="0.25">
      <c r="A19" s="9" t="s">
        <v>22</v>
      </c>
      <c r="B19" s="91">
        <v>117500</v>
      </c>
      <c r="C19" s="91">
        <v>0</v>
      </c>
      <c r="D19" s="87">
        <f t="shared" ref="D19:D27" si="5">B19+C19</f>
        <v>117500</v>
      </c>
      <c r="E19" s="91">
        <v>47218.04</v>
      </c>
      <c r="F19" s="91">
        <v>47218.04</v>
      </c>
      <c r="G19" s="87">
        <f t="shared" ref="G19:G27" si="6">D19-E19</f>
        <v>70281.959999999992</v>
      </c>
      <c r="H19" s="46" t="s">
        <v>168</v>
      </c>
    </row>
    <row r="20" spans="1:8" x14ac:dyDescent="0.25">
      <c r="A20" s="9" t="s">
        <v>23</v>
      </c>
      <c r="B20" s="91">
        <v>18500</v>
      </c>
      <c r="C20" s="91">
        <v>0</v>
      </c>
      <c r="D20" s="87">
        <f t="shared" si="5"/>
        <v>18500</v>
      </c>
      <c r="E20" s="91">
        <v>1225</v>
      </c>
      <c r="F20" s="91">
        <v>1225</v>
      </c>
      <c r="G20" s="87">
        <f t="shared" si="6"/>
        <v>17275</v>
      </c>
      <c r="H20" s="46" t="s">
        <v>169</v>
      </c>
    </row>
    <row r="21" spans="1:8" x14ac:dyDescent="0.25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 x14ac:dyDescent="0.25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 x14ac:dyDescent="0.25">
      <c r="A23" s="9" t="s">
        <v>26</v>
      </c>
      <c r="B23" s="91">
        <v>59114.86</v>
      </c>
      <c r="C23" s="91">
        <v>0</v>
      </c>
      <c r="D23" s="87">
        <f t="shared" si="5"/>
        <v>59114.86</v>
      </c>
      <c r="E23" s="91">
        <v>0</v>
      </c>
      <c r="F23" s="91">
        <v>0</v>
      </c>
      <c r="G23" s="87">
        <f t="shared" si="6"/>
        <v>59114.86</v>
      </c>
      <c r="H23" s="46" t="s">
        <v>172</v>
      </c>
    </row>
    <row r="24" spans="1:8" x14ac:dyDescent="0.25">
      <c r="A24" s="9" t="s">
        <v>27</v>
      </c>
      <c r="B24" s="91">
        <v>360000</v>
      </c>
      <c r="C24" s="91">
        <v>0</v>
      </c>
      <c r="D24" s="87">
        <f t="shared" si="5"/>
        <v>360000</v>
      </c>
      <c r="E24" s="91">
        <v>70141.05</v>
      </c>
      <c r="F24" s="91">
        <v>70141.05</v>
      </c>
      <c r="G24" s="87">
        <f t="shared" si="6"/>
        <v>289858.95</v>
      </c>
      <c r="H24" s="46" t="s">
        <v>173</v>
      </c>
    </row>
    <row r="25" spans="1:8" x14ac:dyDescent="0.25">
      <c r="A25" s="9" t="s">
        <v>28</v>
      </c>
      <c r="B25" s="91">
        <v>25000</v>
      </c>
      <c r="C25" s="91">
        <v>0</v>
      </c>
      <c r="D25" s="87">
        <f t="shared" si="5"/>
        <v>25000</v>
      </c>
      <c r="E25" s="91">
        <v>22989.200000000001</v>
      </c>
      <c r="F25" s="91">
        <v>22989.200000000001</v>
      </c>
      <c r="G25" s="87">
        <f t="shared" si="6"/>
        <v>2010.7999999999993</v>
      </c>
      <c r="H25" s="46" t="s">
        <v>174</v>
      </c>
    </row>
    <row r="26" spans="1:8" x14ac:dyDescent="0.25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 x14ac:dyDescent="0.25">
      <c r="A27" s="9" t="s">
        <v>30</v>
      </c>
      <c r="B27" s="91">
        <v>208000</v>
      </c>
      <c r="C27" s="91">
        <v>0</v>
      </c>
      <c r="D27" s="87">
        <f t="shared" si="5"/>
        <v>208000</v>
      </c>
      <c r="E27" s="91">
        <v>102363.54</v>
      </c>
      <c r="F27" s="91">
        <v>102363.54</v>
      </c>
      <c r="G27" s="87">
        <f t="shared" si="6"/>
        <v>105636.46</v>
      </c>
      <c r="H27" s="46" t="s">
        <v>176</v>
      </c>
    </row>
    <row r="28" spans="1:8" x14ac:dyDescent="0.25">
      <c r="A28" s="8" t="s">
        <v>31</v>
      </c>
      <c r="B28" s="87">
        <f>SUM(B29:B37)</f>
        <v>380884.18</v>
      </c>
      <c r="C28" s="87">
        <f t="shared" ref="C28:G28" si="7">SUM(C29:C37)</f>
        <v>47843</v>
      </c>
      <c r="D28" s="87">
        <f t="shared" si="7"/>
        <v>428727.18</v>
      </c>
      <c r="E28" s="87">
        <f t="shared" si="7"/>
        <v>124214.76999999999</v>
      </c>
      <c r="F28" s="87">
        <f t="shared" si="7"/>
        <v>124214.76999999999</v>
      </c>
      <c r="G28" s="87">
        <f t="shared" si="7"/>
        <v>304512.40999999997</v>
      </c>
    </row>
    <row r="29" spans="1:8" x14ac:dyDescent="0.25">
      <c r="A29" s="9" t="s">
        <v>32</v>
      </c>
      <c r="B29" s="91">
        <v>23000</v>
      </c>
      <c r="C29" s="91">
        <v>0</v>
      </c>
      <c r="D29" s="87">
        <f t="shared" ref="D29:D82" si="8">B29+C29</f>
        <v>23000</v>
      </c>
      <c r="E29" s="91">
        <v>7608</v>
      </c>
      <c r="F29" s="91">
        <v>7608</v>
      </c>
      <c r="G29" s="87">
        <f t="shared" ref="G29:G37" si="9">D29-E29</f>
        <v>15392</v>
      </c>
      <c r="H29" s="47" t="s">
        <v>177</v>
      </c>
    </row>
    <row r="30" spans="1:8" x14ac:dyDescent="0.25">
      <c r="A30" s="9" t="s">
        <v>33</v>
      </c>
      <c r="B30" s="91">
        <v>0</v>
      </c>
      <c r="C30" s="91">
        <v>15000</v>
      </c>
      <c r="D30" s="87">
        <f t="shared" si="8"/>
        <v>15000</v>
      </c>
      <c r="E30" s="91">
        <v>15000</v>
      </c>
      <c r="F30" s="91">
        <v>15000</v>
      </c>
      <c r="G30" s="87">
        <f t="shared" si="9"/>
        <v>0</v>
      </c>
      <c r="H30" s="47" t="s">
        <v>178</v>
      </c>
    </row>
    <row r="31" spans="1:8" x14ac:dyDescent="0.25">
      <c r="A31" s="9" t="s">
        <v>34</v>
      </c>
      <c r="B31" s="91">
        <v>35000</v>
      </c>
      <c r="C31" s="91">
        <v>0</v>
      </c>
      <c r="D31" s="87">
        <f t="shared" si="8"/>
        <v>35000</v>
      </c>
      <c r="E31" s="91">
        <v>7999.99</v>
      </c>
      <c r="F31" s="91">
        <v>7999.99</v>
      </c>
      <c r="G31" s="87">
        <f t="shared" si="9"/>
        <v>27000.010000000002</v>
      </c>
      <c r="H31" s="47" t="s">
        <v>179</v>
      </c>
    </row>
    <row r="32" spans="1:8" x14ac:dyDescent="0.25">
      <c r="A32" s="9" t="s">
        <v>35</v>
      </c>
      <c r="B32" s="91">
        <v>42000</v>
      </c>
      <c r="C32" s="91">
        <v>0</v>
      </c>
      <c r="D32" s="87">
        <f t="shared" si="8"/>
        <v>42000</v>
      </c>
      <c r="E32" s="91">
        <v>139.19999999999999</v>
      </c>
      <c r="F32" s="91">
        <v>139.19999999999999</v>
      </c>
      <c r="G32" s="87">
        <f t="shared" si="9"/>
        <v>41860.800000000003</v>
      </c>
      <c r="H32" s="47" t="s">
        <v>180</v>
      </c>
    </row>
    <row r="33" spans="1:8" x14ac:dyDescent="0.25">
      <c r="A33" s="9" t="s">
        <v>36</v>
      </c>
      <c r="B33" s="91">
        <v>28000</v>
      </c>
      <c r="C33" s="91">
        <v>0</v>
      </c>
      <c r="D33" s="87">
        <f t="shared" si="8"/>
        <v>28000</v>
      </c>
      <c r="E33" s="91">
        <v>18139.400000000001</v>
      </c>
      <c r="F33" s="91">
        <v>18139.400000000001</v>
      </c>
      <c r="G33" s="87">
        <f t="shared" si="9"/>
        <v>9860.5999999999985</v>
      </c>
      <c r="H33" s="47" t="s">
        <v>181</v>
      </c>
    </row>
    <row r="34" spans="1:8" x14ac:dyDescent="0.25">
      <c r="A34" s="9" t="s">
        <v>37</v>
      </c>
      <c r="B34" s="87"/>
      <c r="C34" s="87"/>
      <c r="D34" s="87">
        <f t="shared" si="8"/>
        <v>0</v>
      </c>
      <c r="E34" s="87"/>
      <c r="F34" s="87"/>
      <c r="G34" s="87">
        <f t="shared" si="9"/>
        <v>0</v>
      </c>
      <c r="H34" s="47" t="s">
        <v>182</v>
      </c>
    </row>
    <row r="35" spans="1:8" x14ac:dyDescent="0.25">
      <c r="A35" s="9" t="s">
        <v>38</v>
      </c>
      <c r="B35" s="91">
        <v>40000</v>
      </c>
      <c r="C35" s="91">
        <v>0</v>
      </c>
      <c r="D35" s="87">
        <f t="shared" si="8"/>
        <v>40000</v>
      </c>
      <c r="E35" s="91">
        <v>12839</v>
      </c>
      <c r="F35" s="91">
        <v>12839</v>
      </c>
      <c r="G35" s="87">
        <f t="shared" si="9"/>
        <v>27161</v>
      </c>
      <c r="H35" s="47" t="s">
        <v>183</v>
      </c>
    </row>
    <row r="36" spans="1:8" x14ac:dyDescent="0.25">
      <c r="A36" s="9" t="s">
        <v>39</v>
      </c>
      <c r="B36" s="91">
        <v>97399.76</v>
      </c>
      <c r="C36" s="91">
        <v>0</v>
      </c>
      <c r="D36" s="87">
        <f t="shared" si="8"/>
        <v>97399.76</v>
      </c>
      <c r="E36" s="91">
        <v>4412.18</v>
      </c>
      <c r="F36" s="91">
        <v>4412.18</v>
      </c>
      <c r="G36" s="87">
        <f t="shared" si="9"/>
        <v>92987.579999999987</v>
      </c>
      <c r="H36" s="47" t="s">
        <v>184</v>
      </c>
    </row>
    <row r="37" spans="1:8" x14ac:dyDescent="0.25">
      <c r="A37" s="9" t="s">
        <v>40</v>
      </c>
      <c r="B37" s="91">
        <v>115484.42</v>
      </c>
      <c r="C37" s="91">
        <v>32843</v>
      </c>
      <c r="D37" s="87">
        <f t="shared" si="8"/>
        <v>148327.41999999998</v>
      </c>
      <c r="E37" s="91">
        <v>58077</v>
      </c>
      <c r="F37" s="91">
        <v>58077</v>
      </c>
      <c r="G37" s="87">
        <f t="shared" si="9"/>
        <v>90250.419999999984</v>
      </c>
      <c r="H37" s="47" t="s">
        <v>185</v>
      </c>
    </row>
    <row r="38" spans="1:8" x14ac:dyDescent="0.25">
      <c r="A38" s="8" t="s">
        <v>41</v>
      </c>
      <c r="B38" s="87">
        <f>SUM(B39:B47)</f>
        <v>541322.19999999995</v>
      </c>
      <c r="C38" s="87">
        <f t="shared" ref="C38:G38" si="10">SUM(C39:C47)</f>
        <v>-30000</v>
      </c>
      <c r="D38" s="87">
        <f t="shared" si="10"/>
        <v>511322.19999999995</v>
      </c>
      <c r="E38" s="87">
        <f t="shared" si="10"/>
        <v>0</v>
      </c>
      <c r="F38" s="87">
        <f t="shared" si="10"/>
        <v>0</v>
      </c>
      <c r="G38" s="87">
        <f t="shared" si="10"/>
        <v>511322.19999999995</v>
      </c>
    </row>
    <row r="39" spans="1:8" x14ac:dyDescent="0.25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 x14ac:dyDescent="0.25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 x14ac:dyDescent="0.25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 x14ac:dyDescent="0.25">
      <c r="A42" s="9" t="s">
        <v>45</v>
      </c>
      <c r="B42" s="91">
        <v>541322.19999999995</v>
      </c>
      <c r="C42" s="91">
        <v>-30000</v>
      </c>
      <c r="D42" s="87">
        <f t="shared" si="8"/>
        <v>511322.19999999995</v>
      </c>
      <c r="E42" s="91">
        <v>0</v>
      </c>
      <c r="F42" s="91">
        <v>0</v>
      </c>
      <c r="G42" s="87">
        <f t="shared" si="11"/>
        <v>511322.19999999995</v>
      </c>
      <c r="H42" s="48" t="s">
        <v>189</v>
      </c>
    </row>
    <row r="43" spans="1:8" x14ac:dyDescent="0.25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 x14ac:dyDescent="0.25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 x14ac:dyDescent="0.25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 x14ac:dyDescent="0.25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 x14ac:dyDescent="0.25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 x14ac:dyDescent="0.25">
      <c r="A48" s="8" t="s">
        <v>51</v>
      </c>
      <c r="B48" s="87">
        <f>SUM(B49:B57)</f>
        <v>70000</v>
      </c>
      <c r="C48" s="87">
        <f t="shared" ref="C48:G48" si="12">SUM(C49:C57)</f>
        <v>15000</v>
      </c>
      <c r="D48" s="87">
        <f t="shared" si="12"/>
        <v>85000</v>
      </c>
      <c r="E48" s="87">
        <f t="shared" si="12"/>
        <v>65000</v>
      </c>
      <c r="F48" s="87">
        <f t="shared" si="12"/>
        <v>65000</v>
      </c>
      <c r="G48" s="87">
        <f t="shared" si="12"/>
        <v>20000</v>
      </c>
    </row>
    <row r="49" spans="1:8" x14ac:dyDescent="0.25">
      <c r="A49" s="9" t="s">
        <v>52</v>
      </c>
      <c r="B49" s="91">
        <v>70000</v>
      </c>
      <c r="C49" s="91">
        <v>15000</v>
      </c>
      <c r="D49" s="87">
        <f t="shared" si="8"/>
        <v>85000</v>
      </c>
      <c r="E49" s="91">
        <v>65000</v>
      </c>
      <c r="F49" s="91">
        <v>65000</v>
      </c>
      <c r="G49" s="87">
        <f t="shared" ref="G49:G57" si="13">D49-E49</f>
        <v>20000</v>
      </c>
      <c r="H49" s="49" t="s">
        <v>193</v>
      </c>
    </row>
    <row r="50" spans="1:8" x14ac:dyDescent="0.25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 x14ac:dyDescent="0.25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 x14ac:dyDescent="0.25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 x14ac:dyDescent="0.25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 x14ac:dyDescent="0.25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 x14ac:dyDescent="0.25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 x14ac:dyDescent="0.25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 x14ac:dyDescent="0.25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 x14ac:dyDescent="0.25">
      <c r="A58" s="8" t="s">
        <v>61</v>
      </c>
      <c r="B58" s="87">
        <f>SUM(B59:B61)</f>
        <v>0</v>
      </c>
      <c r="C58" s="87">
        <f t="shared" ref="C58:G58" si="14">SUM(C59:C61)</f>
        <v>600000</v>
      </c>
      <c r="D58" s="87">
        <f t="shared" si="14"/>
        <v>600000</v>
      </c>
      <c r="E58" s="87">
        <f t="shared" si="14"/>
        <v>0</v>
      </c>
      <c r="F58" s="87">
        <f t="shared" si="14"/>
        <v>0</v>
      </c>
      <c r="G58" s="87">
        <f t="shared" si="14"/>
        <v>600000</v>
      </c>
    </row>
    <row r="59" spans="1:8" x14ac:dyDescent="0.25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 x14ac:dyDescent="0.25">
      <c r="A60" s="9" t="s">
        <v>63</v>
      </c>
      <c r="B60" s="91">
        <v>0</v>
      </c>
      <c r="C60" s="91">
        <v>600000</v>
      </c>
      <c r="D60" s="87">
        <f t="shared" si="8"/>
        <v>600000</v>
      </c>
      <c r="E60" s="91">
        <v>0</v>
      </c>
      <c r="F60" s="91">
        <v>0</v>
      </c>
      <c r="G60" s="87">
        <f t="shared" si="15"/>
        <v>600000</v>
      </c>
      <c r="H60" s="50" t="s">
        <v>203</v>
      </c>
    </row>
    <row r="61" spans="1:8" x14ac:dyDescent="0.25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 x14ac:dyDescent="0.25">
      <c r="A62" s="8" t="s">
        <v>65</v>
      </c>
      <c r="B62" s="87">
        <f>SUM(B63:B67,B69:B70)</f>
        <v>157059.81</v>
      </c>
      <c r="C62" s="87">
        <f t="shared" ref="C62:G62" si="16">SUM(C63:C67,C69:C70)</f>
        <v>-157059.81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 x14ac:dyDescent="0.25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 x14ac:dyDescent="0.25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 x14ac:dyDescent="0.25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 x14ac:dyDescent="0.25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 x14ac:dyDescent="0.25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 x14ac:dyDescent="0.25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 x14ac:dyDescent="0.25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 x14ac:dyDescent="0.25">
      <c r="A70" s="9" t="s">
        <v>73</v>
      </c>
      <c r="B70" s="91">
        <v>157059.81</v>
      </c>
      <c r="C70" s="91">
        <v>-157059.81</v>
      </c>
      <c r="D70" s="87">
        <f t="shared" si="8"/>
        <v>0</v>
      </c>
      <c r="E70" s="91">
        <v>0</v>
      </c>
      <c r="F70" s="91">
        <v>0</v>
      </c>
      <c r="G70" s="87">
        <f t="shared" si="17"/>
        <v>0</v>
      </c>
      <c r="H70" s="51" t="s">
        <v>211</v>
      </c>
    </row>
    <row r="71" spans="1:8" x14ac:dyDescent="0.25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 x14ac:dyDescent="0.25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 x14ac:dyDescent="0.25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 x14ac:dyDescent="0.25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 x14ac:dyDescent="0.25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 x14ac:dyDescent="0.25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 x14ac:dyDescent="0.25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 x14ac:dyDescent="0.25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 x14ac:dyDescent="0.25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 x14ac:dyDescent="0.25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 x14ac:dyDescent="0.25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 x14ac:dyDescent="0.25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 x14ac:dyDescent="0.25">
      <c r="A83" s="10"/>
      <c r="B83" s="88"/>
      <c r="C83" s="88"/>
      <c r="D83" s="88"/>
      <c r="E83" s="88"/>
      <c r="F83" s="88"/>
      <c r="G83" s="88"/>
    </row>
    <row r="84" spans="1:8" x14ac:dyDescent="0.25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 x14ac:dyDescent="0.25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 x14ac:dyDescent="0.25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 x14ac:dyDescent="0.25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 x14ac:dyDescent="0.25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 x14ac:dyDescent="0.25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 x14ac:dyDescent="0.25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 x14ac:dyDescent="0.25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 x14ac:dyDescent="0.25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 x14ac:dyDescent="0.25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 x14ac:dyDescent="0.25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 x14ac:dyDescent="0.25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 x14ac:dyDescent="0.25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 x14ac:dyDescent="0.25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 x14ac:dyDescent="0.25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 x14ac:dyDescent="0.25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 x14ac:dyDescent="0.25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 x14ac:dyDescent="0.25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 x14ac:dyDescent="0.25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 x14ac:dyDescent="0.25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 x14ac:dyDescent="0.25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 x14ac:dyDescent="0.25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 x14ac:dyDescent="0.25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 x14ac:dyDescent="0.25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 x14ac:dyDescent="0.25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 x14ac:dyDescent="0.25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 x14ac:dyDescent="0.25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 x14ac:dyDescent="0.25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 x14ac:dyDescent="0.25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 x14ac:dyDescent="0.25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 x14ac:dyDescent="0.25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 x14ac:dyDescent="0.25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 x14ac:dyDescent="0.25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 x14ac:dyDescent="0.25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 x14ac:dyDescent="0.25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 x14ac:dyDescent="0.25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 x14ac:dyDescent="0.25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 x14ac:dyDescent="0.25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 x14ac:dyDescent="0.25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 x14ac:dyDescent="0.25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 x14ac:dyDescent="0.25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 x14ac:dyDescent="0.25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 x14ac:dyDescent="0.25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 x14ac:dyDescent="0.25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 x14ac:dyDescent="0.25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 x14ac:dyDescent="0.25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 x14ac:dyDescent="0.25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 x14ac:dyDescent="0.25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 x14ac:dyDescent="0.25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 x14ac:dyDescent="0.25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 x14ac:dyDescent="0.25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 x14ac:dyDescent="0.25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 x14ac:dyDescent="0.25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 x14ac:dyDescent="0.25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 x14ac:dyDescent="0.25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 x14ac:dyDescent="0.25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 x14ac:dyDescent="0.25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 x14ac:dyDescent="0.25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 x14ac:dyDescent="0.25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 x14ac:dyDescent="0.25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 x14ac:dyDescent="0.25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 x14ac:dyDescent="0.25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 x14ac:dyDescent="0.25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 x14ac:dyDescent="0.25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 x14ac:dyDescent="0.25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 x14ac:dyDescent="0.25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 x14ac:dyDescent="0.25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 x14ac:dyDescent="0.25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 x14ac:dyDescent="0.25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 x14ac:dyDescent="0.25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 x14ac:dyDescent="0.25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 x14ac:dyDescent="0.25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 x14ac:dyDescent="0.25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 x14ac:dyDescent="0.25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 x14ac:dyDescent="0.25">
      <c r="A158" s="3"/>
      <c r="B158" s="88"/>
      <c r="C158" s="88"/>
      <c r="D158" s="88"/>
      <c r="E158" s="88"/>
      <c r="F158" s="88"/>
      <c r="G158" s="88"/>
    </row>
    <row r="159" spans="1:8" x14ac:dyDescent="0.25">
      <c r="A159" s="4" t="s">
        <v>87</v>
      </c>
      <c r="B159" s="86">
        <f>B9+B84</f>
        <v>6481920.3099999996</v>
      </c>
      <c r="C159" s="86">
        <f t="shared" ref="C159:G159" si="47">C9+C84</f>
        <v>1295629</v>
      </c>
      <c r="D159" s="86">
        <f t="shared" si="47"/>
        <v>7777549.3100000005</v>
      </c>
      <c r="E159" s="86">
        <f t="shared" si="47"/>
        <v>1297293.28</v>
      </c>
      <c r="F159" s="86">
        <f t="shared" si="47"/>
        <v>1297293.28</v>
      </c>
      <c r="G159" s="86">
        <f t="shared" si="47"/>
        <v>6480256.0300000012</v>
      </c>
    </row>
    <row r="160" spans="1:8" x14ac:dyDescent="0.25">
      <c r="A160" s="6"/>
      <c r="B160" s="89"/>
      <c r="C160" s="89"/>
      <c r="D160" s="89"/>
      <c r="E160" s="89"/>
      <c r="F160" s="89"/>
      <c r="G160" s="89"/>
    </row>
    <row r="161" spans="1:1" x14ac:dyDescent="0.25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28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selection activeCell="E10" sqref="E10:F10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96" t="s">
        <v>88</v>
      </c>
      <c r="B1" s="96"/>
      <c r="C1" s="96"/>
      <c r="D1" s="96"/>
      <c r="E1" s="96"/>
      <c r="F1" s="96"/>
      <c r="G1" s="96"/>
    </row>
    <row r="2" spans="1:7" x14ac:dyDescent="0.25">
      <c r="A2" s="111" t="s">
        <v>343</v>
      </c>
      <c r="B2" s="112"/>
      <c r="C2" s="112"/>
      <c r="D2" s="112"/>
      <c r="E2" s="112"/>
      <c r="F2" s="112"/>
      <c r="G2" s="113"/>
    </row>
    <row r="3" spans="1:7" x14ac:dyDescent="0.25">
      <c r="A3" s="114" t="s">
        <v>1</v>
      </c>
      <c r="B3" s="115"/>
      <c r="C3" s="115"/>
      <c r="D3" s="115"/>
      <c r="E3" s="115"/>
      <c r="F3" s="115"/>
      <c r="G3" s="116"/>
    </row>
    <row r="4" spans="1:7" x14ac:dyDescent="0.25">
      <c r="A4" s="114" t="s">
        <v>89</v>
      </c>
      <c r="B4" s="115"/>
      <c r="C4" s="115"/>
      <c r="D4" s="115"/>
      <c r="E4" s="115"/>
      <c r="F4" s="115"/>
      <c r="G4" s="116"/>
    </row>
    <row r="5" spans="1:7" x14ac:dyDescent="0.25">
      <c r="A5" s="117" t="s">
        <v>344</v>
      </c>
      <c r="B5" s="118"/>
      <c r="C5" s="118"/>
      <c r="D5" s="118"/>
      <c r="E5" s="118"/>
      <c r="F5" s="118"/>
      <c r="G5" s="119"/>
    </row>
    <row r="6" spans="1:7" x14ac:dyDescent="0.25">
      <c r="A6" s="104" t="s">
        <v>3</v>
      </c>
      <c r="B6" s="105"/>
      <c r="C6" s="105"/>
      <c r="D6" s="105"/>
      <c r="E6" s="105"/>
      <c r="F6" s="105"/>
      <c r="G6" s="106"/>
    </row>
    <row r="7" spans="1:7" x14ac:dyDescent="0.25">
      <c r="A7" s="107" t="s">
        <v>4</v>
      </c>
      <c r="B7" s="108" t="s">
        <v>5</v>
      </c>
      <c r="C7" s="108"/>
      <c r="D7" s="108"/>
      <c r="E7" s="108"/>
      <c r="F7" s="108"/>
      <c r="G7" s="109" t="s">
        <v>6</v>
      </c>
    </row>
    <row r="8" spans="1:7" ht="30" x14ac:dyDescent="0.25">
      <c r="A8" s="103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0"/>
    </row>
    <row r="9" spans="1:7" x14ac:dyDescent="0.25">
      <c r="A9" s="14" t="s">
        <v>93</v>
      </c>
      <c r="B9" s="81">
        <f>SUM(B10:B18)</f>
        <v>6481920.3099999996</v>
      </c>
      <c r="C9" s="81">
        <f t="shared" ref="C9:G9" si="0">SUM(C10:C18)</f>
        <v>1295629</v>
      </c>
      <c r="D9" s="81">
        <f t="shared" si="0"/>
        <v>7777549.3099999996</v>
      </c>
      <c r="E9" s="81">
        <f t="shared" si="0"/>
        <v>1297293.28</v>
      </c>
      <c r="F9" s="81">
        <f t="shared" si="0"/>
        <v>1297293.28</v>
      </c>
      <c r="G9" s="81">
        <f t="shared" si="0"/>
        <v>6480256.0299999993</v>
      </c>
    </row>
    <row r="10" spans="1:7" x14ac:dyDescent="0.25">
      <c r="A10" s="92">
        <v>3112</v>
      </c>
      <c r="B10" s="93">
        <v>6481920.3099999996</v>
      </c>
      <c r="C10" s="93">
        <v>0</v>
      </c>
      <c r="D10" s="82">
        <f>B10+C10</f>
        <v>6481920.3099999996</v>
      </c>
      <c r="E10" s="93">
        <v>1297293.28</v>
      </c>
      <c r="F10" s="93">
        <v>1297293.28</v>
      </c>
      <c r="G10" s="82">
        <f>D10-E10</f>
        <v>5184627.0299999993</v>
      </c>
    </row>
    <row r="11" spans="1:7" x14ac:dyDescent="0.25">
      <c r="A11" s="92">
        <v>3112</v>
      </c>
      <c r="B11" s="93">
        <v>0</v>
      </c>
      <c r="C11" s="93">
        <v>1295629</v>
      </c>
      <c r="D11" s="82">
        <f t="shared" ref="D11:D17" si="1">B11+C11</f>
        <v>1295629</v>
      </c>
      <c r="E11" s="93">
        <v>0</v>
      </c>
      <c r="F11" s="93">
        <v>0</v>
      </c>
      <c r="G11" s="82">
        <f t="shared" ref="G11:G17" si="2">D11-E11</f>
        <v>1295629</v>
      </c>
    </row>
    <row r="12" spans="1:7" x14ac:dyDescent="0.25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 x14ac:dyDescent="0.25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 x14ac:dyDescent="0.25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 x14ac:dyDescent="0.25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 x14ac:dyDescent="0.25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 x14ac:dyDescent="0.25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 x14ac:dyDescent="0.25">
      <c r="A18" s="17" t="s">
        <v>102</v>
      </c>
      <c r="B18" s="83"/>
      <c r="C18" s="83"/>
      <c r="D18" s="83"/>
      <c r="E18" s="83"/>
      <c r="F18" s="83"/>
      <c r="G18" s="83"/>
    </row>
    <row r="19" spans="1:7" x14ac:dyDescent="0.25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 x14ac:dyDescent="0.25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 x14ac:dyDescent="0.25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 x14ac:dyDescent="0.25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 x14ac:dyDescent="0.25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 x14ac:dyDescent="0.25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 x14ac:dyDescent="0.25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 x14ac:dyDescent="0.25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 x14ac:dyDescent="0.25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 x14ac:dyDescent="0.25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 x14ac:dyDescent="0.25">
      <c r="A29" s="15" t="s">
        <v>87</v>
      </c>
      <c r="B29" s="84">
        <f>B9+B19</f>
        <v>6481920.3099999996</v>
      </c>
      <c r="C29" s="84">
        <f t="shared" ref="C29:F29" si="6">C9+C19</f>
        <v>1295629</v>
      </c>
      <c r="D29" s="84">
        <f>B29+C29</f>
        <v>7777549.3099999996</v>
      </c>
      <c r="E29" s="84">
        <f t="shared" si="6"/>
        <v>1297293.28</v>
      </c>
      <c r="F29" s="84">
        <f t="shared" si="6"/>
        <v>1297293.28</v>
      </c>
      <c r="G29" s="84">
        <f>D29-E29</f>
        <v>6480256.0299999993</v>
      </c>
    </row>
    <row r="30" spans="1:7" x14ac:dyDescent="0.25">
      <c r="A30" s="16"/>
      <c r="B30" s="85"/>
      <c r="C30" s="85"/>
      <c r="D30" s="85"/>
      <c r="E30" s="85"/>
      <c r="F30" s="85"/>
      <c r="G30" s="85"/>
    </row>
    <row r="31" spans="1:7" x14ac:dyDescent="0.25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opLeftCell="A4" zoomScale="80" zoomScaleNormal="80" workbookViewId="0">
      <selection activeCell="D25" sqref="D25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ht="51.75" customHeight="1" x14ac:dyDescent="0.25">
      <c r="A1" s="120" t="s">
        <v>104</v>
      </c>
      <c r="B1" s="121"/>
      <c r="C1" s="121"/>
      <c r="D1" s="121"/>
      <c r="E1" s="121"/>
      <c r="F1" s="121"/>
      <c r="G1" s="121"/>
    </row>
    <row r="2" spans="1:8" x14ac:dyDescent="0.25">
      <c r="A2" s="111" t="s">
        <v>343</v>
      </c>
      <c r="B2" s="112"/>
      <c r="C2" s="112"/>
      <c r="D2" s="112"/>
      <c r="E2" s="112"/>
      <c r="F2" s="112"/>
      <c r="G2" s="113"/>
    </row>
    <row r="3" spans="1:8" x14ac:dyDescent="0.25">
      <c r="A3" s="114" t="s">
        <v>105</v>
      </c>
      <c r="B3" s="115"/>
      <c r="C3" s="115"/>
      <c r="D3" s="115"/>
      <c r="E3" s="115"/>
      <c r="F3" s="115"/>
      <c r="G3" s="116"/>
    </row>
    <row r="4" spans="1:8" x14ac:dyDescent="0.25">
      <c r="A4" s="114" t="s">
        <v>106</v>
      </c>
      <c r="B4" s="115"/>
      <c r="C4" s="115"/>
      <c r="D4" s="115"/>
      <c r="E4" s="115"/>
      <c r="F4" s="115"/>
      <c r="G4" s="116"/>
    </row>
    <row r="5" spans="1:8" x14ac:dyDescent="0.25">
      <c r="A5" s="117" t="s">
        <v>344</v>
      </c>
      <c r="B5" s="118"/>
      <c r="C5" s="118"/>
      <c r="D5" s="118"/>
      <c r="E5" s="118"/>
      <c r="F5" s="118"/>
      <c r="G5" s="119"/>
    </row>
    <row r="6" spans="1:8" x14ac:dyDescent="0.25">
      <c r="A6" s="104" t="s">
        <v>3</v>
      </c>
      <c r="B6" s="105"/>
      <c r="C6" s="105"/>
      <c r="D6" s="105"/>
      <c r="E6" s="105"/>
      <c r="F6" s="105"/>
      <c r="G6" s="106"/>
    </row>
    <row r="7" spans="1:8" x14ac:dyDescent="0.25">
      <c r="A7" s="115" t="s">
        <v>4</v>
      </c>
      <c r="B7" s="104" t="s">
        <v>5</v>
      </c>
      <c r="C7" s="105"/>
      <c r="D7" s="105"/>
      <c r="E7" s="105"/>
      <c r="F7" s="106"/>
      <c r="G7" s="99" t="s">
        <v>107</v>
      </c>
    </row>
    <row r="8" spans="1:8" ht="30" x14ac:dyDescent="0.25">
      <c r="A8" s="115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8"/>
    </row>
    <row r="9" spans="1:8" x14ac:dyDescent="0.25">
      <c r="A9" s="25" t="s">
        <v>109</v>
      </c>
      <c r="B9" s="75">
        <f>B10+B19+B27+B37</f>
        <v>6481920.3099999996</v>
      </c>
      <c r="C9" s="75">
        <f t="shared" ref="C9:G9" si="0">C10+C19+C27+C37</f>
        <v>1295629</v>
      </c>
      <c r="D9" s="75">
        <f t="shared" si="0"/>
        <v>7777549.3099999996</v>
      </c>
      <c r="E9" s="75">
        <f t="shared" si="0"/>
        <v>1297293.28</v>
      </c>
      <c r="F9" s="75">
        <f t="shared" si="0"/>
        <v>1297293.28</v>
      </c>
      <c r="G9" s="75">
        <f t="shared" si="0"/>
        <v>6480256.0299999993</v>
      </c>
    </row>
    <row r="10" spans="1:8" x14ac:dyDescent="0.25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 x14ac:dyDescent="0.25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 x14ac:dyDescent="0.25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 x14ac:dyDescent="0.25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 x14ac:dyDescent="0.25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 x14ac:dyDescent="0.25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 x14ac:dyDescent="0.25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 x14ac:dyDescent="0.25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 x14ac:dyDescent="0.25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 x14ac:dyDescent="0.25">
      <c r="A19" s="26" t="s">
        <v>119</v>
      </c>
      <c r="B19" s="76">
        <f>SUM(B20:B26)</f>
        <v>6481920.3099999996</v>
      </c>
      <c r="C19" s="76">
        <f t="shared" ref="C19:G19" si="4">SUM(C20:C26)</f>
        <v>1295629</v>
      </c>
      <c r="D19" s="76">
        <f t="shared" si="4"/>
        <v>7777549.3099999996</v>
      </c>
      <c r="E19" s="76">
        <f t="shared" si="4"/>
        <v>1297293.28</v>
      </c>
      <c r="F19" s="76">
        <f t="shared" si="4"/>
        <v>1297293.28</v>
      </c>
      <c r="G19" s="76">
        <f t="shared" si="4"/>
        <v>6480256.0299999993</v>
      </c>
    </row>
    <row r="20" spans="1:8" x14ac:dyDescent="0.25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 x14ac:dyDescent="0.25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 x14ac:dyDescent="0.25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 x14ac:dyDescent="0.25">
      <c r="A23" s="30" t="s">
        <v>123</v>
      </c>
      <c r="B23" s="76"/>
      <c r="C23" s="76"/>
      <c r="D23" s="76">
        <f t="shared" si="5"/>
        <v>0</v>
      </c>
      <c r="E23" s="76"/>
      <c r="F23" s="76"/>
      <c r="G23" s="76">
        <f t="shared" si="6"/>
        <v>0</v>
      </c>
      <c r="H23" s="64" t="s">
        <v>294</v>
      </c>
    </row>
    <row r="24" spans="1:8" x14ac:dyDescent="0.25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 x14ac:dyDescent="0.25">
      <c r="A25" s="30" t="s">
        <v>125</v>
      </c>
      <c r="B25" s="94">
        <v>6481920.3099999996</v>
      </c>
      <c r="C25" s="94">
        <v>1295629</v>
      </c>
      <c r="D25" s="76">
        <f t="shared" si="5"/>
        <v>7777549.3099999996</v>
      </c>
      <c r="E25" s="94">
        <v>1297293.28</v>
      </c>
      <c r="F25" s="94">
        <v>1297293.28</v>
      </c>
      <c r="G25" s="76">
        <f t="shared" si="6"/>
        <v>6480256.0299999993</v>
      </c>
      <c r="H25" s="64" t="s">
        <v>296</v>
      </c>
    </row>
    <row r="26" spans="1:8" x14ac:dyDescent="0.25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 x14ac:dyDescent="0.25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 x14ac:dyDescent="0.25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 x14ac:dyDescent="0.25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 x14ac:dyDescent="0.25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 x14ac:dyDescent="0.25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 x14ac:dyDescent="0.25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 x14ac:dyDescent="0.25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 x14ac:dyDescent="0.25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 x14ac:dyDescent="0.25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 x14ac:dyDescent="0.25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 x14ac:dyDescent="0.25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 x14ac:dyDescent="0.25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 x14ac:dyDescent="0.25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 x14ac:dyDescent="0.25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 x14ac:dyDescent="0.25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 x14ac:dyDescent="0.25">
      <c r="A42" s="32"/>
      <c r="B42" s="76"/>
      <c r="C42" s="76"/>
      <c r="D42" s="76"/>
      <c r="E42" s="76"/>
      <c r="F42" s="76"/>
      <c r="G42" s="76"/>
    </row>
    <row r="43" spans="1:8" x14ac:dyDescent="0.25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 x14ac:dyDescent="0.25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 x14ac:dyDescent="0.25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 x14ac:dyDescent="0.25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 x14ac:dyDescent="0.25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 x14ac:dyDescent="0.25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 x14ac:dyDescent="0.25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 x14ac:dyDescent="0.25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 x14ac:dyDescent="0.25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 x14ac:dyDescent="0.25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 x14ac:dyDescent="0.25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 x14ac:dyDescent="0.25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 x14ac:dyDescent="0.25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 x14ac:dyDescent="0.25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 x14ac:dyDescent="0.25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 x14ac:dyDescent="0.25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 x14ac:dyDescent="0.25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 x14ac:dyDescent="0.25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 x14ac:dyDescent="0.25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 x14ac:dyDescent="0.25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 x14ac:dyDescent="0.25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 x14ac:dyDescent="0.25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 x14ac:dyDescent="0.25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 x14ac:dyDescent="0.25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 x14ac:dyDescent="0.25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 x14ac:dyDescent="0.25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 x14ac:dyDescent="0.25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 x14ac:dyDescent="0.25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 x14ac:dyDescent="0.25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 x14ac:dyDescent="0.25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 x14ac:dyDescent="0.25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 x14ac:dyDescent="0.25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 x14ac:dyDescent="0.25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 x14ac:dyDescent="0.25">
      <c r="A76" s="27"/>
      <c r="B76" s="79"/>
      <c r="C76" s="79"/>
      <c r="D76" s="79"/>
      <c r="E76" s="79"/>
      <c r="F76" s="79"/>
      <c r="G76" s="79"/>
      <c r="H76" s="19"/>
    </row>
    <row r="77" spans="1:8" x14ac:dyDescent="0.25">
      <c r="A77" s="28" t="s">
        <v>87</v>
      </c>
      <c r="B77" s="77">
        <f>B9+B43</f>
        <v>6481920.3099999996</v>
      </c>
      <c r="C77" s="77">
        <f t="shared" ref="C77:G77" si="26">C9+C43</f>
        <v>1295629</v>
      </c>
      <c r="D77" s="77">
        <f t="shared" si="26"/>
        <v>7777549.3099999996</v>
      </c>
      <c r="E77" s="77">
        <f t="shared" si="26"/>
        <v>1297293.28</v>
      </c>
      <c r="F77" s="77">
        <f t="shared" si="26"/>
        <v>1297293.28</v>
      </c>
      <c r="G77" s="77">
        <f t="shared" si="26"/>
        <v>6480256.0299999993</v>
      </c>
      <c r="H77" s="19"/>
    </row>
    <row r="78" spans="1:8" x14ac:dyDescent="0.25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landscape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B1" zoomScaleNormal="100" workbookViewId="0">
      <selection activeCell="E14" sqref="E1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96" t="s">
        <v>145</v>
      </c>
      <c r="B1" s="97"/>
      <c r="C1" s="97"/>
      <c r="D1" s="97"/>
      <c r="E1" s="97"/>
      <c r="F1" s="97"/>
      <c r="G1" s="97"/>
    </row>
    <row r="2" spans="1:7" x14ac:dyDescent="0.25">
      <c r="A2" s="111" t="s">
        <v>343</v>
      </c>
      <c r="B2" s="112"/>
      <c r="C2" s="112"/>
      <c r="D2" s="112"/>
      <c r="E2" s="112"/>
      <c r="F2" s="112"/>
      <c r="G2" s="113"/>
    </row>
    <row r="3" spans="1:7" x14ac:dyDescent="0.25">
      <c r="A3" s="117" t="s">
        <v>1</v>
      </c>
      <c r="B3" s="118"/>
      <c r="C3" s="118"/>
      <c r="D3" s="118"/>
      <c r="E3" s="118"/>
      <c r="F3" s="118"/>
      <c r="G3" s="119"/>
    </row>
    <row r="4" spans="1:7" x14ac:dyDescent="0.25">
      <c r="A4" s="117" t="s">
        <v>146</v>
      </c>
      <c r="B4" s="118"/>
      <c r="C4" s="118"/>
      <c r="D4" s="118"/>
      <c r="E4" s="118"/>
      <c r="F4" s="118"/>
      <c r="G4" s="119"/>
    </row>
    <row r="5" spans="1:7" x14ac:dyDescent="0.25">
      <c r="A5" s="117" t="s">
        <v>344</v>
      </c>
      <c r="B5" s="118"/>
      <c r="C5" s="118"/>
      <c r="D5" s="118"/>
      <c r="E5" s="118"/>
      <c r="F5" s="118"/>
      <c r="G5" s="119"/>
    </row>
    <row r="6" spans="1:7" x14ac:dyDescent="0.25">
      <c r="A6" s="104" t="s">
        <v>3</v>
      </c>
      <c r="B6" s="105"/>
      <c r="C6" s="105"/>
      <c r="D6" s="105"/>
      <c r="E6" s="105"/>
      <c r="F6" s="105"/>
      <c r="G6" s="106"/>
    </row>
    <row r="7" spans="1:7" x14ac:dyDescent="0.25">
      <c r="A7" s="107" t="s">
        <v>147</v>
      </c>
      <c r="B7" s="98" t="s">
        <v>5</v>
      </c>
      <c r="C7" s="98"/>
      <c r="D7" s="98"/>
      <c r="E7" s="98"/>
      <c r="F7" s="98"/>
      <c r="G7" s="98" t="s">
        <v>6</v>
      </c>
    </row>
    <row r="8" spans="1:7" ht="30" x14ac:dyDescent="0.25">
      <c r="A8" s="103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22"/>
    </row>
    <row r="9" spans="1:7" x14ac:dyDescent="0.25">
      <c r="A9" s="36" t="s">
        <v>148</v>
      </c>
      <c r="B9" s="71">
        <f>B10+B11+B12+B15+B16+B19</f>
        <v>4544539.26</v>
      </c>
      <c r="C9" s="71">
        <f t="shared" ref="C9:G9" si="0">C10+C11+C12+C15+C16+C19</f>
        <v>819845.81</v>
      </c>
      <c r="D9" s="71">
        <f t="shared" si="0"/>
        <v>5364385.07</v>
      </c>
      <c r="E9" s="71">
        <f t="shared" si="0"/>
        <v>864141.68</v>
      </c>
      <c r="F9" s="71">
        <f t="shared" si="0"/>
        <v>864141.68</v>
      </c>
      <c r="G9" s="71">
        <f t="shared" si="0"/>
        <v>4500243.3900000006</v>
      </c>
    </row>
    <row r="10" spans="1:7" x14ac:dyDescent="0.25">
      <c r="A10" s="37" t="s">
        <v>149</v>
      </c>
      <c r="B10" s="95">
        <v>4544539.26</v>
      </c>
      <c r="C10" s="95">
        <v>819845.81</v>
      </c>
      <c r="D10" s="72">
        <f>B10+C10</f>
        <v>5364385.07</v>
      </c>
      <c r="E10" s="95">
        <v>864141.68</v>
      </c>
      <c r="F10" s="95">
        <v>864141.68</v>
      </c>
      <c r="G10" s="72">
        <f>D10-E10</f>
        <v>4500243.3900000006</v>
      </c>
    </row>
    <row r="11" spans="1:7" x14ac:dyDescent="0.25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 x14ac:dyDescent="0.25">
      <c r="A12" s="37" t="s">
        <v>151</v>
      </c>
      <c r="B12" s="72">
        <f>B13+B14</f>
        <v>0</v>
      </c>
      <c r="C12" s="72">
        <f>C13+C14</f>
        <v>0</v>
      </c>
      <c r="D12" s="72">
        <f t="shared" ref="D12:G12" si="1">D13+D14</f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 x14ac:dyDescent="0.25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 x14ac:dyDescent="0.25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 x14ac:dyDescent="0.25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 x14ac:dyDescent="0.25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 x14ac:dyDescent="0.25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 x14ac:dyDescent="0.25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 x14ac:dyDescent="0.25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 x14ac:dyDescent="0.25">
      <c r="A20" s="38"/>
      <c r="B20" s="73"/>
      <c r="C20" s="73"/>
      <c r="D20" s="73"/>
      <c r="E20" s="73"/>
      <c r="F20" s="73"/>
      <c r="G20" s="73"/>
    </row>
    <row r="21" spans="1:7" x14ac:dyDescent="0.25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 x14ac:dyDescent="0.25">
      <c r="A22" s="37" t="s">
        <v>149</v>
      </c>
      <c r="B22" s="95">
        <v>0</v>
      </c>
      <c r="C22" s="95">
        <v>0</v>
      </c>
      <c r="D22" s="72">
        <f>B22+C22</f>
        <v>0</v>
      </c>
      <c r="E22" s="95">
        <v>0</v>
      </c>
      <c r="F22" s="95">
        <v>0</v>
      </c>
      <c r="G22" s="72">
        <f>D22-E22</f>
        <v>0</v>
      </c>
    </row>
    <row r="23" spans="1:7" x14ac:dyDescent="0.25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 x14ac:dyDescent="0.25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 x14ac:dyDescent="0.25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 x14ac:dyDescent="0.25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 x14ac:dyDescent="0.25">
      <c r="A27" s="37" t="s">
        <v>154</v>
      </c>
      <c r="B27" s="72"/>
      <c r="C27" s="72"/>
      <c r="D27" s="72"/>
      <c r="E27" s="72"/>
      <c r="F27" s="72"/>
      <c r="G27" s="72"/>
    </row>
    <row r="28" spans="1:7" ht="30" x14ac:dyDescent="0.25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 x14ac:dyDescent="0.25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 x14ac:dyDescent="0.25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 x14ac:dyDescent="0.25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 x14ac:dyDescent="0.25">
      <c r="A32" s="38"/>
      <c r="B32" s="73"/>
      <c r="C32" s="73"/>
      <c r="D32" s="73"/>
      <c r="E32" s="73"/>
      <c r="F32" s="73"/>
      <c r="G32" s="73"/>
    </row>
    <row r="33" spans="1:7" x14ac:dyDescent="0.25">
      <c r="A33" s="39" t="s">
        <v>160</v>
      </c>
      <c r="B33" s="71">
        <f>B9+B21</f>
        <v>4544539.26</v>
      </c>
      <c r="C33" s="71">
        <f t="shared" ref="C33:G33" si="6">C9+C21</f>
        <v>819845.81</v>
      </c>
      <c r="D33" s="71">
        <f t="shared" si="6"/>
        <v>5364385.07</v>
      </c>
      <c r="E33" s="71">
        <f t="shared" si="6"/>
        <v>864141.68</v>
      </c>
      <c r="F33" s="71">
        <f t="shared" si="6"/>
        <v>864141.68</v>
      </c>
      <c r="G33" s="71">
        <f t="shared" si="6"/>
        <v>4500243.3900000006</v>
      </c>
    </row>
    <row r="34" spans="1:7" x14ac:dyDescent="0.25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2022-04-27T02:52:11Z</cp:lastPrinted>
  <dcterms:created xsi:type="dcterms:W3CDTF">2018-11-21T18:09:30Z</dcterms:created>
  <dcterms:modified xsi:type="dcterms:W3CDTF">2022-04-27T04:24:56Z</dcterms:modified>
</cp:coreProperties>
</file>