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DIF 2023\VALIDACION\"/>
    </mc:Choice>
  </mc:AlternateContent>
  <xr:revisionPtr revIDLastSave="0" documentId="13_ncr:1_{4970555F-6D75-4FC5-8DCE-06EC48B91643}" xr6:coauthVersionLast="47" xr6:coauthVersionMax="47" xr10:uidLastSave="{00000000-0000-0000-0000-000000000000}"/>
  <bookViews>
    <workbookView xWindow="5760" yWindow="3360" windowWidth="17280" windowHeight="8880" tabRatio="863" firstSheet="1" activeTab="10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58" i="60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7" i="64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<sst xmlns="http://schemas.openxmlformats.org/spreadsheetml/2006/main" count="935" uniqueCount="664">
  <si>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</si>
  <si>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</si>
  <si>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</si>
  <si>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</si>
  <si>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</si>
  <si>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</si>
  <si>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</si>
  <si>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</si>
  <si>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</si>
  <si>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</si>
  <si>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</si>
  <si>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</si>
  <si>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</si>
  <si>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</si>
  <si>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</si>
  <si>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</si>
  <si>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</si>
  <si>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</si>
  <si>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</si>
  <si>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</si>
  <si>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</si>
  <si>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</si>
  <si>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</si>
  <si>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</si>
  <si>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</si>
  <si>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</si>
  <si>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</si>
  <si>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</si>
  <si>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</si>
  <si>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</si>
  <si>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</si>
  <si>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</si>
  <si>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</si>
  <si>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</si>
  <si>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</si>
  <si>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</si>
  <si>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</si>
  <si>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</si>
  <si>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</si>
  <si>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</si>
  <si>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</si>
  <si>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</si>
  <si>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</si>
  <si>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</si>
  <si>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</si>
  <si>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</si>
  <si>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</si>
  <si>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</si>
  <si>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</si>
  <si>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</si>
  <si>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</si>
  <si>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</si>
  <si>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</si>
  <si>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</si>
  <si>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</si>
  <si>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</si>
  <si>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</si>
  <si>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</si>
  <si>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</si>
  <si>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</si>
  <si>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</si>
  <si>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</si>
  <si>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</si>
  <si>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</si>
  <si>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</si>
  <si>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</si>
  <si>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</si>
  <si>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</si>
  <si>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</si>
  <si>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</si>
  <si>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</si>
  <si>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</si>
  <si>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</si>
  <si>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</si>
  <si>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</si>
  <si>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</si>
  <si>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</si>
  <si>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</si>
  <si>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</si>
  <si>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</si>
  <si>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</si>
  <si>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</si>
  <si>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</si>
  <si>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</si>
  <si>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</si>
  <si>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</si>
  <si>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</si>
  <si>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</si>
  <si>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</si>
  <si>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</si>
  <si>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</si>
  <si>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</si>
  <si>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</si>
  <si>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</si>
  <si>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</si>
  <si>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</si>
  <si>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</si>
  <si>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</si>
  <si>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</si>
  <si>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</si>
  <si>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</si>
  <si>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</si>
  <si>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</si>
  <si>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</si>
  <si>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</si>
  <si>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</si>
  <si>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</si>
  <si>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</si>
  <si>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</si>
  <si>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</si>
  <si>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</si>
  <si>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</si>
  <si>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</si>
  <si>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</si>
  <si>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</si>
  <si>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</si>
  <si>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</si>
  <si>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</si>
  <si>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</si>
  <si>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</si>
  <si>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</si>
  <si>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</si>
  <si>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</si>
  <si>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</si>
  <si>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</si>
  <si>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</si>
  <si>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</si>
  <si>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</si>
  <si>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</si>
  <si>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</si>
  <si>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</si>
  <si>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</si>
  <si>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</si>
  <si>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</si>
  <si>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</si>
  <si>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</si>
  <si>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</si>
  <si>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</si>
  <si>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</si>
  <si>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</si>
  <si>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</si>
  <si>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</si>
  <si>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</si>
  <si>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</si>
  <si>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</si>
  <si>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</si>
  <si>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</si>
  <si>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</si>
  <si>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</si>
  <si>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</si>
  <si>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</si>
  <si>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</si>
  <si>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</si>
  <si>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</si>
  <si>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</si>
  <si>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</si>
  <si>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</si>
  <si>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</si>
  <si>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</si>
  <si>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</si>
  <si>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</si>
  <si>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</si>
  <si>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</si>
  <si>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</si>
  <si>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</si>
  <si>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</si>
  <si>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</si>
  <si>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</si>
  <si>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</si>
  <si>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</si>
  <si>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</si>
  <si>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</si>
  <si>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</si>
  <si>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</si>
  <si>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</si>
  <si>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</si>
  <si>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</si>
  <si>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</si>
  <si>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</si>
  <si>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</si>
  <si>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</si>
  <si>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</si>
  <si>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</si>
  <si>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</si>
  <si>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</si>
  <si>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</si>
  <si>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</si>
  <si>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</si>
  <si>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</si>
  <si>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</si>
  <si>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</si>
  <si>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</si>
  <si>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</si>
  <si>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</si>
  <si>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</si>
  <si>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</si>
  <si>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</si>
  <si>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</si>
  <si>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</si>
  <si>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</si>
  <si>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</si>
  <si>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</si>
  <si>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</si>
  <si>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</si>
  <si>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</si>
  <si>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</si>
  <si>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</si>
  <si>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</si>
  <si>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</si>
  <si>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</si>
  <si>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</si>
  <si>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</si>
  <si>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</si>
  <si>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</si>
  <si>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</si>
  <si>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</si>
  <si>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</si>
  <si>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</si>
  <si>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</si>
  <si>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</si>
  <si>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</si>
  <si>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</si>
  <si>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</si>
  <si>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</si>
  <si>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</si>
  <si>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</si>
  <si>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</si>
  <si>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</si>
  <si>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</si>
  <si>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</si>
  <si>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</si>
  <si>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</si>
  <si>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</si>
  <si>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</si>
  <si>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</si>
  <si>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</si>
  <si>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</si>
  <si>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</si>
  <si>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</si>
  <si>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</si>
  <si>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</si>
  <si>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</si>
  <si>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</si>
  <si>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</si>
  <si>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</si>
  <si>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</si>
  <si>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</si>
  <si>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</si>
  <si>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</si>
  <si>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</si>
  <si>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</si>
  <si>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</si>
  <si>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</si>
  <si>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</si>
  <si>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</si>
  <si>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</si>
  <si>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</si>
  <si>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</si>
  <si>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</si>
  <si>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</si>
  <si>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</si>
  <si>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</si>
  <si>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</si>
  <si>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</si>
  <si>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</si>
  <si>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</si>
  <si>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</si>
  <si>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</si>
  <si>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</si>
  <si>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</si>
  <si>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</si>
  <si>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</si>
  <si>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</si>
  <si>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</si>
  <si>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</si>
  <si>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</si>
  <si>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</si>
  <si>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</si>
  <si>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</si>
  <si>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</si>
  <si>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</si>
  <si>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</si>
  <si>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</si>
  <si>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</si>
  <si>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</si>
  <si>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</si>
  <si>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</si>
  <si>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</si>
  <si>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</si>
  <si>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</si>
  <si>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</si>
  <si>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</si>
  <si>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</si>
  <si>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</si>
  <si>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</si>
  <si>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</si>
  <si>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</si>
  <si>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</si>
  <si>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</si>
  <si>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</si>
  <si>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</si>
  <si>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</si>
  <si>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</si>
  <si>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</si>
  <si>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</si>
  <si>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</si>
  <si>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</si>
  <si>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</si>
  <si>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</si>
  <si>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</si>
  <si>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</si>
  <si>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</si>
  <si>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</si>
  <si>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</si>
  <si>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</si>
  <si>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</si>
  <si>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</si>
  <si>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</si>
  <si>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</si>
  <si>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</si>
  <si>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</si>
  <si>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</si>
  <si>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</si>
  <si>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</si>
  <si>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</si>
  <si>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</si>
  <si>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</si>
  <si>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</si>
  <si>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</si>
  <si>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</si>
  <si>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</si>
  <si>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</si>
  <si>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</si>
  <si>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</si>
  <si>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</si>
  <si>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</si>
  <si>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</si>
  <si>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</si>
  <si>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</si>
  <si>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</si>
  <si>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</si>
  <si>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</si>
  <si>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</si>
  <si>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</si>
  <si>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</si>
  <si>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</si>
  <si>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</si>
  <si>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</si>
  <si>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</si>
  <si>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</si>
  <si>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</si>
  <si>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</si>
  <si>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</si>
  <si>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</si>
  <si>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</si>
  <si>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</si>
  <si>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</si>
  <si>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</si>
  <si>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</si>
  <si>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</si>
  <si>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</si>
  <si>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</si>
  <si>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</si>
  <si>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</si>
  <si>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</si>
  <si>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</si>
  <si>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</si>
  <si>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</si>
  <si>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</si>
  <si>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</si>
  <si>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</si>
  <si>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</si>
  <si>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</si>
  <si>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</si>
  <si>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</si>
  <si>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</si>
  <si>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</si>
  <si>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</si>
  <si>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</si>
  <si>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</si>
  <si>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</si>
  <si>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</si>
  <si>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</si>
  <si>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</si>
  <si>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</si>
  <si>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</si>
  <si>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</si>
  <si>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</si>
  <si>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</si>
  <si>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</si>
  <si>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</si>
  <si>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</si>
  <si>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</si>
  <si>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</si>
  <si>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</si>
  <si>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</si>
  <si>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</si>
  <si>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</si>
  <si>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</si>
  <si>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</si>
  <si>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</si>
  <si>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</si>
  <si>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</si>
  <si>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</si>
  <si>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</si>
  <si>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</si>
  <si>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</si>
  <si>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</si>
  <si>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</si>
  <si>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</si>
  <si>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</si>
  <si>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</si>
  <si>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</si>
  <si>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</si>
  <si>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</si>
  <si>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</si>
  <si>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</si>
  <si>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</si>
  <si>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</si>
  <si>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</si>
  <si>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</si>
  <si>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</si>
  <si>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</si>
  <si>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</si>
  <si>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</si>
  <si>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</si>
  <si>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</si>
  <si>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</si>
  <si>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</si>
  <si>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</si>
  <si>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</si>
  <si>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</si>
  <si>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</si>
  <si>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</si>
  <si>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</si>
  <si>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</si>
  <si>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</si>
  <si>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</si>
  <si>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</si>
  <si>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</si>
  <si>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</si>
  <si>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</si>
  <si>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</si>
  <si>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</si>
  <si>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</si>
  <si>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</si>
  <si>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</si>
  <si>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</si>
  <si>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</si>
  <si>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</si>
  <si>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</si>
  <si>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</si>
  <si>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</si>
  <si>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</si>
  <si>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</si>
  <si>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</si>
  <si>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</si>
  <si>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</si>
  <si>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</si>
  <si>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</si>
  <si>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</si>
  <si>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</si>
  <si>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</si>
  <si>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</si>
  <si>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</si>
  <si>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</si>
  <si>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</si>
  <si>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</si>
  <si>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</si>
  <si>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</si>
  <si>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</si>
  <si>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</si>
  <si>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</si>
  <si>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</si>
  <si>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</si>
  <si>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</si>
  <si>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</si>
  <si>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</si>
  <si>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</si>
  <si>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</si>
  <si>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</si>
  <si>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</si>
  <si>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</si>
  <si>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</si>
  <si>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</si>
  <si>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</si>
  <si>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</si>
  <si>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</si>
  <si>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</si>
  <si>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</si>
  <si>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</si>
  <si>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</si>
  <si>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</si>
  <si>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</si>
  <si>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</si>
  <si>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</si>
  <si>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</si>
  <si>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</si>
  <si>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</si>
  <si>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</si>
  <si>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</si>
  <si>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</si>
  <si>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</si>
  <si>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</si>
  <si>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</si>
  <si>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</si>
  <si>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</si>
  <si>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</si>
  <si>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</si>
  <si>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</si>
  <si>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</si>
  <si>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</si>
  <si>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</si>
  <si>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</si>
  <si>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</si>
  <si>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</si>
  <si>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</si>
  <si>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</si>
  <si>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</si>
  <si>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</si>
  <si>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</si>
  <si>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</si>
  <si>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</si>
  <si>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</si>
  <si>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</si>
  <si>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</si>
  <si>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</si>
  <si>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</si>
  <si>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</si>
  <si>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</si>
  <si>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</si>
  <si>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</si>
  <si>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</si>
  <si>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</si>
  <si>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</si>
  <si>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</si>
  <si>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</si>
  <si>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</si>
  <si>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</si>
  <si>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</si>
  <si>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</si>
  <si>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</si>
  <si>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</si>
  <si>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</si>
  <si>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</si>
  <si>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</si>
  <si>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</si>
  <si>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</si>
  <si>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</si>
  <si>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</si>
  <si>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</si>
  <si>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</si>
  <si>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</si>
  <si>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</si>
  <si>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</si>
  <si>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</si>
  <si>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</si>
  <si>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</si>
  <si>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</si>
  <si>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</si>
  <si>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</si>
  <si>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</si>
  <si>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</si>
  <si>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</si>
  <si>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</si>
  <si>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</si>
  <si>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</si>
  <si>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</si>
  <si>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</si>
  <si>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</si>
  <si>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</si>
  <si>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</si>
  <si>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</si>
  <si>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</si>
  <si>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</si>
  <si>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</si>
  <si>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</si>
  <si>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</si>
  <si>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</si>
  <si>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</si>
  <si>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</si>
  <si>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</si>
  <si>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</si>
  <si>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</si>
  <si>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</si>
  <si>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</si>
  <si>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</si>
  <si>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</si>
  <si>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</si>
  <si>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</si>
  <si>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</si>
  <si>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</si>
  <si>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</si>
  <si>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</si>
  <si>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</si>
  <si>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</si>
  <si>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</si>
  <si>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</si>
  <si>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</si>
  <si>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</si>
  <si>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</si>
  <si>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</si>
  <si>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</si>
  <si>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</si>
  <si>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</si>
  <si>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</si>
  <si>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</si>
  <si>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</si>
  <si>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</si>
  <si>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</si>
  <si>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</si>
  <si>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</si>
  <si>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</si>
  <si>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</si>
  <si>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</si>
  <si>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</si>
  <si>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</si>
  <si>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</si>
  <si>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</si>
  <si>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</si>
  <si>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</si>
  <si>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</si>
  <si>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</si>
  <si>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</si>
  <si>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</si>
  <si>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</si>
  <si>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</si>
  <si>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</si>
  <si>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</si>
  <si>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</si>
  <si>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</si>
  <si>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</si>
  <si>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</si>
  <si>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</si>
  <si>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</si>
  <si>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</si>
  <si>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</si>
  <si>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</si>
  <si>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</si>
  <si>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</si>
  <si>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</si>
  <si>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</si>
  <si>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</si>
  <si>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</si>
  <si>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</si>
  <si>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</si>
  <si>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</si>
  <si>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</si>
  <si>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</si>
  <si>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</si>
  <si>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</si>
  <si>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</si>
  <si>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</si>
  <si>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</si>
  <si>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</si>
  <si>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</si>
  <si>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</si>
  <si>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</si>
  <si>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</si>
  <si>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para el Desarrollo Integral de la Familia del Municipio de Santiago Maravatío, Gto.</t>
  </si>
  <si>
    <t>Correspondiente del 1 de Enero al 30 de Junio de 2023</t>
  </si>
  <si>
    <t>Demandas Judiciales en Proceso de Resolución</t>
  </si>
  <si>
    <t>3.6</t>
  </si>
  <si>
    <t>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</si>
</sst>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9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4" fontId="13" fillId="0" borderId="0" xfId="8" applyNumberFormat="1" applyFont="1"/>
    <xf numFmtId="0" fontId="0" fillId="0" borderId="0" xfId="0" applyAlignment="1">
      <alignment vertical="center"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6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21" xr:uid="{07DD9BFD-CB07-43BF-BED5-67B0113556F2}"/>
    <cellStyle name="Millares 2 3" xfId="16" xr:uid="{00000000-0005-0000-0000-000004000000}"/>
    <cellStyle name="Millares 2 3 2" xfId="22" xr:uid="{0223875D-7A1D-40E8-85A0-F2AE7686E402}"/>
    <cellStyle name="Millares 2 4" xfId="20" xr:uid="{BEF2094D-9765-4B9C-8F74-C873750F351B}"/>
    <cellStyle name="Millares 3" xfId="19" xr:uid="{00000000-0005-0000-0000-000005000000}"/>
    <cellStyle name="Millares 3 2" xfId="25" xr:uid="{5040BDC1-7359-43D2-80FB-DB1640CF0787}"/>
    <cellStyle name="Millares 4" xfId="17" xr:uid="{00000000-0005-0000-0000-000006000000}"/>
    <cellStyle name="Millares 4 2" xfId="23" xr:uid="{6F77A711-11CE-4344-9F0F-C57C031FDF9F}"/>
    <cellStyle name="Millares 5" xfId="24" xr:uid="{ED365196-668A-48C2-A00A-6521C52551ED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68" t="s">
        <v>659</v>
      </c>
      <c r="B1" s="168"/>
      <c r="C1" s="17"/>
      <c r="D1" s="14" t="s">
        <v>599</v>
      </c>
      <c r="E1" s="15">
        <v>2023</v>
      </c>
    </row>
    <row r="2" spans="1:5" ht="18.899999999999999" customHeight="1" x14ac:dyDescent="0.2">
      <c r="A2" s="169" t="s">
        <v>598</v>
      </c>
      <c r="B2" s="169"/>
      <c r="C2" s="36"/>
      <c r="D2" s="14" t="s">
        <v>600</v>
      </c>
      <c r="E2" s="17" t="s">
        <v>605</v>
      </c>
    </row>
    <row r="3" spans="1:5" ht="18.899999999999999" customHeight="1" x14ac:dyDescent="0.2">
      <c r="A3" s="170" t="s">
        <v>660</v>
      </c>
      <c r="B3" s="170"/>
      <c r="C3" s="17"/>
      <c r="D3" s="14" t="s">
        <v>601</v>
      </c>
      <c r="E3" s="15">
        <v>2</v>
      </c>
    </row>
    <row r="4" spans="1:5" s="93" customFormat="1" ht="18.899999999999999" customHeight="1" x14ac:dyDescent="0.2">
      <c r="A4" s="170" t="s">
        <v>620</v>
      </c>
      <c r="B4" s="170"/>
      <c r="C4" s="170"/>
      <c r="D4" s="170"/>
      <c r="E4" s="170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130</v>
      </c>
      <c r="B13" s="46" t="s">
        <v>580</v>
      </c>
    </row>
    <row r="14" spans="1:5" x14ac:dyDescent="0.2">
      <c r="A14" s="45" t="s">
        <v>7</v>
      </c>
      <c r="B14" s="46" t="s">
        <v>581</v>
      </c>
    </row>
    <row r="15" spans="1:5" x14ac:dyDescent="0.2">
      <c r="A15" s="45" t="s">
        <v>8</v>
      </c>
      <c r="B15" s="46" t="s">
        <v>129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582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182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566</v>
      </c>
      <c r="B24" s="95" t="s">
        <v>303</v>
      </c>
    </row>
    <row r="25" spans="1:2" x14ac:dyDescent="0.2">
      <c r="A25" s="94" t="s">
        <v>567</v>
      </c>
      <c r="B25" s="95" t="s">
        <v>568</v>
      </c>
    </row>
    <row r="26" spans="1:2" s="93" customFormat="1" x14ac:dyDescent="0.2">
      <c r="A26" s="94" t="s">
        <v>569</v>
      </c>
      <c r="B26" s="95" t="s">
        <v>340</v>
      </c>
    </row>
    <row r="27" spans="1:2" x14ac:dyDescent="0.2">
      <c r="A27" s="94" t="s">
        <v>570</v>
      </c>
      <c r="B27" s="95" t="s">
        <v>357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621</v>
      </c>
    </row>
    <row r="41" spans="1:2" ht="10.8" thickBot="1" x14ac:dyDescent="0.25">
      <c r="A41" s="11"/>
      <c r="B41" s="12"/>
    </row>
    <row r="44" spans="1:2" x14ac:dyDescent="0.2">
      <c r="B44" s="93" t="s">
        <v>622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 x14ac:dyDescent="0.3">
      <c r="A1" s="174" t="s">
        <v>659</v>
      </c>
      <c r="B1" s="175"/>
      <c r="C1" s="176"/>
    </row>
    <row r="2" spans="1:3" s="37" customFormat="1" ht="18" customHeight="1" x14ac:dyDescent="0.3">
      <c r="A2" s="177" t="s">
        <v>610</v>
      </c>
      <c r="B2" s="178"/>
      <c r="C2" s="179"/>
    </row>
    <row r="3" spans="1:3" s="37" customFormat="1" ht="18" customHeight="1" x14ac:dyDescent="0.3">
      <c r="A3" s="177" t="s">
        <v>660</v>
      </c>
      <c r="B3" s="180"/>
      <c r="C3" s="179"/>
    </row>
    <row r="4" spans="1:3" s="40" customFormat="1" ht="18" customHeight="1" x14ac:dyDescent="0.2">
      <c r="A4" s="181" t="s">
        <v>611</v>
      </c>
      <c r="B4" s="182"/>
      <c r="C4" s="183"/>
    </row>
    <row r="5" spans="1:3" s="38" customFormat="1" x14ac:dyDescent="0.2">
      <c r="A5" s="58" t="s">
        <v>520</v>
      </c>
      <c r="B5" s="58"/>
      <c r="C5" s="145">
        <v>3256366.97</v>
      </c>
    </row>
    <row r="6" spans="1:3" x14ac:dyDescent="0.2">
      <c r="A6" s="59"/>
      <c r="B6" s="60"/>
      <c r="C6" s="61"/>
    </row>
    <row r="7" spans="1:3" x14ac:dyDescent="0.2">
      <c r="A7" s="68" t="s">
        <v>521</v>
      </c>
      <c r="B7" s="68"/>
      <c r="C7" s="146">
        <f>SUM(C8:C13)</f>
        <v>0</v>
      </c>
    </row>
    <row r="8" spans="1:3" x14ac:dyDescent="0.2">
      <c r="A8" s="76" t="s">
        <v>522</v>
      </c>
      <c r="B8" s="75" t="s">
        <v>341</v>
      </c>
      <c r="C8" s="147">
        <v>0</v>
      </c>
    </row>
    <row r="9" spans="1:3" x14ac:dyDescent="0.2">
      <c r="A9" s="62" t="s">
        <v>523</v>
      </c>
      <c r="B9" s="63" t="s">
        <v>532</v>
      </c>
      <c r="C9" s="147">
        <v>0</v>
      </c>
    </row>
    <row r="10" spans="1:3" x14ac:dyDescent="0.2">
      <c r="A10" s="62" t="s">
        <v>524</v>
      </c>
      <c r="B10" s="63" t="s">
        <v>349</v>
      </c>
      <c r="C10" s="147">
        <v>0</v>
      </c>
    </row>
    <row r="11" spans="1:3" x14ac:dyDescent="0.2">
      <c r="A11" s="62" t="s">
        <v>525</v>
      </c>
      <c r="B11" s="63" t="s">
        <v>350</v>
      </c>
      <c r="C11" s="147">
        <v>0</v>
      </c>
    </row>
    <row r="12" spans="1:3" x14ac:dyDescent="0.2">
      <c r="A12" s="62" t="s">
        <v>526</v>
      </c>
      <c r="B12" s="63" t="s">
        <v>351</v>
      </c>
      <c r="C12" s="147">
        <v>0</v>
      </c>
    </row>
    <row r="13" spans="1:3" x14ac:dyDescent="0.2">
      <c r="A13" s="64" t="s">
        <v>527</v>
      </c>
      <c r="B13" s="65" t="s">
        <v>528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531</v>
      </c>
      <c r="C16" s="147">
        <v>0</v>
      </c>
    </row>
    <row r="17" spans="1:3" x14ac:dyDescent="0.2">
      <c r="A17" s="70">
        <v>3.2</v>
      </c>
      <c r="B17" s="63" t="s">
        <v>529</v>
      </c>
      <c r="C17" s="147">
        <v>0</v>
      </c>
    </row>
    <row r="18" spans="1:3" x14ac:dyDescent="0.2">
      <c r="A18" s="70">
        <v>3.3</v>
      </c>
      <c r="B18" s="65" t="s">
        <v>530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657</v>
      </c>
      <c r="B20" s="73"/>
      <c r="C20" s="145">
        <f>C5+C7-C15</f>
        <v>3256366.97</v>
      </c>
    </row>
    <row r="22" spans="1:3" x14ac:dyDescent="0.2">
      <c r="B22" s="39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abSelected="1" workbookViewId="0">
      <selection activeCell="B34" sqref="B34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17.6640625" style="39" customWidth="1"/>
    <col min="4" max="16384" width="11.44140625" style="39"/>
  </cols>
  <sheetData>
    <row r="1" spans="1:3" s="41" customFormat="1" ht="18.899999999999999" customHeight="1" x14ac:dyDescent="0.3">
      <c r="A1" s="184" t="s">
        <v>659</v>
      </c>
      <c r="B1" s="185"/>
      <c r="C1" s="186"/>
    </row>
    <row r="2" spans="1:3" s="41" customFormat="1" ht="18.899999999999999" customHeight="1" x14ac:dyDescent="0.3">
      <c r="A2" s="187" t="s">
        <v>612</v>
      </c>
      <c r="B2" s="188"/>
      <c r="C2" s="189"/>
    </row>
    <row r="3" spans="1:3" s="41" customFormat="1" ht="18.899999999999999" customHeight="1" x14ac:dyDescent="0.3">
      <c r="A3" s="187" t="s">
        <v>660</v>
      </c>
      <c r="B3" s="190"/>
      <c r="C3" s="189"/>
    </row>
    <row r="4" spans="1:3" s="42" customFormat="1" x14ac:dyDescent="0.2">
      <c r="A4" s="181" t="s">
        <v>611</v>
      </c>
      <c r="B4" s="182"/>
      <c r="C4" s="183"/>
    </row>
    <row r="5" spans="1:3" x14ac:dyDescent="0.2">
      <c r="A5" s="84" t="s">
        <v>533</v>
      </c>
      <c r="B5" s="58"/>
      <c r="C5" s="149">
        <v>2917952.29</v>
      </c>
    </row>
    <row r="6" spans="1:3" x14ac:dyDescent="0.2">
      <c r="A6" s="78"/>
      <c r="B6" s="60"/>
      <c r="C6" s="79"/>
    </row>
    <row r="7" spans="1:3" x14ac:dyDescent="0.2">
      <c r="A7" s="68" t="s">
        <v>534</v>
      </c>
      <c r="B7" s="80"/>
      <c r="C7" s="146">
        <f>SUM(C8:C28)</f>
        <v>76708</v>
      </c>
    </row>
    <row r="8" spans="1:3" x14ac:dyDescent="0.2">
      <c r="A8" s="128">
        <v>2.1</v>
      </c>
      <c r="B8" s="85" t="s">
        <v>369</v>
      </c>
      <c r="C8" s="150">
        <v>0</v>
      </c>
    </row>
    <row r="9" spans="1:3" x14ac:dyDescent="0.2">
      <c r="A9" s="128">
        <v>2.2000000000000002</v>
      </c>
      <c r="B9" s="85" t="s">
        <v>366</v>
      </c>
      <c r="C9" s="150">
        <v>0</v>
      </c>
    </row>
    <row r="10" spans="1:3" x14ac:dyDescent="0.2">
      <c r="A10" s="90">
        <v>2.2999999999999998</v>
      </c>
      <c r="B10" s="77" t="s">
        <v>236</v>
      </c>
      <c r="C10" s="150">
        <v>76708</v>
      </c>
    </row>
    <row r="11" spans="1:3" x14ac:dyDescent="0.2">
      <c r="A11" s="90">
        <v>2.4</v>
      </c>
      <c r="B11" s="77" t="s">
        <v>237</v>
      </c>
      <c r="C11" s="150">
        <v>0</v>
      </c>
    </row>
    <row r="12" spans="1:3" x14ac:dyDescent="0.2">
      <c r="A12" s="90">
        <v>2.5</v>
      </c>
      <c r="B12" s="77" t="s">
        <v>238</v>
      </c>
      <c r="C12" s="150">
        <v>0</v>
      </c>
    </row>
    <row r="13" spans="1:3" x14ac:dyDescent="0.2">
      <c r="A13" s="90">
        <v>2.6</v>
      </c>
      <c r="B13" s="77" t="s">
        <v>239</v>
      </c>
      <c r="C13" s="150">
        <v>0</v>
      </c>
    </row>
    <row r="14" spans="1:3" x14ac:dyDescent="0.2">
      <c r="A14" s="90">
        <v>2.7</v>
      </c>
      <c r="B14" s="77" t="s">
        <v>240</v>
      </c>
      <c r="C14" s="150">
        <v>0</v>
      </c>
    </row>
    <row r="15" spans="1:3" x14ac:dyDescent="0.2">
      <c r="A15" s="90">
        <v>2.8</v>
      </c>
      <c r="B15" s="77" t="s">
        <v>241</v>
      </c>
      <c r="C15" s="150">
        <v>0</v>
      </c>
    </row>
    <row r="16" spans="1:3" x14ac:dyDescent="0.2">
      <c r="A16" s="90">
        <v>2.9</v>
      </c>
      <c r="B16" s="77" t="s">
        <v>243</v>
      </c>
      <c r="C16" s="150">
        <v>0</v>
      </c>
    </row>
    <row r="17" spans="1:3" x14ac:dyDescent="0.2">
      <c r="A17" s="90" t="s">
        <v>535</v>
      </c>
      <c r="B17" s="77" t="s">
        <v>536</v>
      </c>
      <c r="C17" s="150">
        <v>0</v>
      </c>
    </row>
    <row r="18" spans="1:3" x14ac:dyDescent="0.2">
      <c r="A18" s="90" t="s">
        <v>559</v>
      </c>
      <c r="B18" s="77" t="s">
        <v>245</v>
      </c>
      <c r="C18" s="150">
        <v>0</v>
      </c>
    </row>
    <row r="19" spans="1:3" x14ac:dyDescent="0.2">
      <c r="A19" s="90" t="s">
        <v>560</v>
      </c>
      <c r="B19" s="77" t="s">
        <v>537</v>
      </c>
      <c r="C19" s="150">
        <v>0</v>
      </c>
    </row>
    <row r="20" spans="1:3" x14ac:dyDescent="0.2">
      <c r="A20" s="90" t="s">
        <v>561</v>
      </c>
      <c r="B20" s="77" t="s">
        <v>538</v>
      </c>
      <c r="C20" s="150">
        <v>0</v>
      </c>
    </row>
    <row r="21" spans="1:3" x14ac:dyDescent="0.2">
      <c r="A21" s="90" t="s">
        <v>562</v>
      </c>
      <c r="B21" s="77" t="s">
        <v>539</v>
      </c>
      <c r="C21" s="150">
        <v>0</v>
      </c>
    </row>
    <row r="22" spans="1:3" x14ac:dyDescent="0.2">
      <c r="A22" s="90" t="s">
        <v>540</v>
      </c>
      <c r="B22" s="77" t="s">
        <v>541</v>
      </c>
      <c r="C22" s="150">
        <v>0</v>
      </c>
    </row>
    <row r="23" spans="1:3" x14ac:dyDescent="0.2">
      <c r="A23" s="90" t="s">
        <v>542</v>
      </c>
      <c r="B23" s="77" t="s">
        <v>543</v>
      </c>
      <c r="C23" s="150">
        <v>0</v>
      </c>
    </row>
    <row r="24" spans="1:3" x14ac:dyDescent="0.2">
      <c r="A24" s="90" t="s">
        <v>544</v>
      </c>
      <c r="B24" s="77" t="s">
        <v>545</v>
      </c>
      <c r="C24" s="150">
        <v>0</v>
      </c>
    </row>
    <row r="25" spans="1:3" x14ac:dyDescent="0.2">
      <c r="A25" s="90" t="s">
        <v>546</v>
      </c>
      <c r="B25" s="77" t="s">
        <v>547</v>
      </c>
      <c r="C25" s="150">
        <v>0</v>
      </c>
    </row>
    <row r="26" spans="1:3" x14ac:dyDescent="0.2">
      <c r="A26" s="90" t="s">
        <v>548</v>
      </c>
      <c r="B26" s="77" t="s">
        <v>549</v>
      </c>
      <c r="C26" s="150">
        <v>0</v>
      </c>
    </row>
    <row r="27" spans="1:3" x14ac:dyDescent="0.2">
      <c r="A27" s="90" t="s">
        <v>550</v>
      </c>
      <c r="B27" s="77" t="s">
        <v>551</v>
      </c>
      <c r="C27" s="150">
        <v>0</v>
      </c>
    </row>
    <row r="28" spans="1:3" x14ac:dyDescent="0.2">
      <c r="A28" s="90" t="s">
        <v>552</v>
      </c>
      <c r="B28" s="85" t="s">
        <v>553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554</v>
      </c>
      <c r="B30" s="89"/>
      <c r="C30" s="151">
        <f>SUM(C31:C35)</f>
        <v>0</v>
      </c>
    </row>
    <row r="31" spans="1:3" x14ac:dyDescent="0.2">
      <c r="A31" s="90" t="s">
        <v>555</v>
      </c>
      <c r="B31" s="77" t="s">
        <v>438</v>
      </c>
      <c r="C31" s="150">
        <v>0</v>
      </c>
    </row>
    <row r="32" spans="1:3" x14ac:dyDescent="0.2">
      <c r="A32" s="90" t="s">
        <v>556</v>
      </c>
      <c r="B32" s="77" t="s">
        <v>80</v>
      </c>
      <c r="C32" s="150">
        <v>0</v>
      </c>
    </row>
    <row r="33" spans="1:3" x14ac:dyDescent="0.2">
      <c r="A33" s="90" t="s">
        <v>557</v>
      </c>
      <c r="B33" s="77" t="s">
        <v>448</v>
      </c>
      <c r="C33" s="150">
        <v>0</v>
      </c>
    </row>
    <row r="34" spans="1:3" x14ac:dyDescent="0.2">
      <c r="A34" s="90" t="s">
        <v>662</v>
      </c>
      <c r="B34" s="77" t="s">
        <v>454</v>
      </c>
      <c r="C34" s="150">
        <v>0</v>
      </c>
    </row>
    <row r="35" spans="1:3" x14ac:dyDescent="0.2">
      <c r="A35" s="90" t="s">
        <v>663</v>
      </c>
      <c r="B35" s="85" t="s">
        <v>558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658</v>
      </c>
      <c r="B37" s="58"/>
      <c r="C37" s="145">
        <f>C5-C7+C30</f>
        <v>2841244.29</v>
      </c>
    </row>
    <row r="39" spans="1:3" x14ac:dyDescent="0.2">
      <c r="B39" s="39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activeCell="B33" sqref="B33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73" t="s">
        <v>659</v>
      </c>
      <c r="B1" s="191"/>
      <c r="C1" s="191"/>
      <c r="D1" s="191"/>
      <c r="E1" s="191"/>
      <c r="F1" s="191"/>
      <c r="G1" s="27" t="s">
        <v>602</v>
      </c>
      <c r="H1" s="28">
        <v>2023</v>
      </c>
    </row>
    <row r="2" spans="1:10" ht="18.899999999999999" customHeight="1" x14ac:dyDescent="0.2">
      <c r="A2" s="173" t="s">
        <v>613</v>
      </c>
      <c r="B2" s="191"/>
      <c r="C2" s="191"/>
      <c r="D2" s="191"/>
      <c r="E2" s="191"/>
      <c r="F2" s="191"/>
      <c r="G2" s="27" t="s">
        <v>603</v>
      </c>
      <c r="H2" s="28" t="s">
        <v>605</v>
      </c>
    </row>
    <row r="3" spans="1:10" ht="18.899999999999999" customHeight="1" x14ac:dyDescent="0.2">
      <c r="A3" s="192" t="s">
        <v>660</v>
      </c>
      <c r="B3" s="193"/>
      <c r="C3" s="193"/>
      <c r="D3" s="193"/>
      <c r="E3" s="193"/>
      <c r="F3" s="193"/>
      <c r="G3" s="27" t="s">
        <v>604</v>
      </c>
      <c r="H3" s="28">
        <v>2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4" customFormat="1" x14ac:dyDescent="0.2">
      <c r="A8" s="43">
        <v>7000</v>
      </c>
      <c r="B8" s="44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ht="14.4" x14ac:dyDescent="0.2">
      <c r="A27" s="29">
        <v>7410</v>
      </c>
      <c r="B27" s="167" t="s">
        <v>661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6747619.0099999998</v>
      </c>
      <c r="E36" s="34">
        <v>0</v>
      </c>
      <c r="F36" s="34">
        <f t="shared" si="0"/>
        <v>6747619.0099999998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3256366.97</v>
      </c>
      <c r="E37" s="34">
        <v>-6747619.0099999998</v>
      </c>
      <c r="F37" s="34">
        <f t="shared" si="0"/>
        <v>-3491252.0399999996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-533502.84</v>
      </c>
      <c r="E40" s="34">
        <v>-2722864.13</v>
      </c>
      <c r="F40" s="34">
        <f t="shared" si="0"/>
        <v>-3256366.9699999997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-6747619.0099999998</v>
      </c>
      <c r="F41" s="34">
        <f t="shared" si="0"/>
        <v>-6747619.0099999998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6747619.0099999998</v>
      </c>
      <c r="E42" s="34">
        <v>-4919743.97</v>
      </c>
      <c r="F42" s="34">
        <f t="shared" si="0"/>
        <v>1827875.04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4762062.8099999996</v>
      </c>
      <c r="E44" s="34">
        <v>-2760271.13</v>
      </c>
      <c r="F44" s="34">
        <f t="shared" si="0"/>
        <v>2001791.6799999997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5300196.7300000004</v>
      </c>
      <c r="E45" s="34">
        <v>-5300196.7300000004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2737923.93</v>
      </c>
      <c r="E46" s="34">
        <v>-2382244.44</v>
      </c>
      <c r="F46" s="34">
        <f t="shared" si="0"/>
        <v>355679.49000000022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2382244.44</v>
      </c>
      <c r="E47" s="34">
        <v>180028.36</v>
      </c>
      <c r="F47" s="34">
        <f t="shared" si="0"/>
        <v>2562272.7999999998</v>
      </c>
    </row>
    <row r="49" spans="2:2" x14ac:dyDescent="0.2">
      <c r="B4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" customHeight="1" x14ac:dyDescent="0.2">
      <c r="A5" s="194" t="s">
        <v>34</v>
      </c>
      <c r="B5" s="194"/>
      <c r="C5" s="194"/>
      <c r="D5" s="194"/>
      <c r="E5" s="194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3.2" x14ac:dyDescent="0.25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122</v>
      </c>
      <c r="B9" s="120"/>
      <c r="C9" s="120"/>
      <c r="D9" s="120"/>
    </row>
    <row r="10" spans="1:8" s="119" customFormat="1" ht="26.1" customHeight="1" x14ac:dyDescent="0.2">
      <c r="A10" s="122" t="s">
        <v>589</v>
      </c>
      <c r="B10" s="195" t="s">
        <v>36</v>
      </c>
      <c r="C10" s="195"/>
      <c r="D10" s="195"/>
      <c r="E10" s="195"/>
    </row>
    <row r="11" spans="1:8" s="119" customFormat="1" ht="12.9" customHeight="1" x14ac:dyDescent="0.2">
      <c r="A11" s="123" t="s">
        <v>590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591</v>
      </c>
      <c r="B12" s="195" t="s">
        <v>38</v>
      </c>
      <c r="C12" s="195"/>
      <c r="D12" s="195"/>
      <c r="E12" s="195"/>
    </row>
    <row r="13" spans="1:8" s="119" customFormat="1" ht="26.1" customHeight="1" x14ac:dyDescent="0.2">
      <c r="A13" s="123" t="s">
        <v>592</v>
      </c>
      <c r="B13" s="195" t="s">
        <v>39</v>
      </c>
      <c r="C13" s="195"/>
      <c r="D13" s="195"/>
      <c r="E13" s="195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593</v>
      </c>
      <c r="B15" s="124" t="s">
        <v>40</v>
      </c>
    </row>
    <row r="16" spans="1:8" s="119" customFormat="1" ht="12.9" customHeight="1" x14ac:dyDescent="0.2">
      <c r="A16" s="123" t="s">
        <v>594</v>
      </c>
    </row>
    <row r="17" spans="1:4" s="119" customFormat="1" ht="12.9" customHeight="1" x14ac:dyDescent="0.2">
      <c r="A17" s="124"/>
    </row>
    <row r="18" spans="1:4" s="119" customFormat="1" ht="12.9" customHeight="1" x14ac:dyDescent="0.2">
      <c r="A18" s="134" t="s">
        <v>95</v>
      </c>
    </row>
    <row r="19" spans="1:4" s="119" customFormat="1" ht="12.9" customHeight="1" x14ac:dyDescent="0.2">
      <c r="A19" s="127" t="s">
        <v>595</v>
      </c>
    </row>
    <row r="20" spans="1:4" s="119" customFormat="1" ht="12.9" customHeight="1" x14ac:dyDescent="0.2">
      <c r="A20" s="127" t="s">
        <v>596</v>
      </c>
    </row>
    <row r="21" spans="1:4" s="119" customFormat="1" x14ac:dyDescent="0.2">
      <c r="A21" s="120"/>
    </row>
    <row r="22" spans="1:4" s="119" customFormat="1" x14ac:dyDescent="0.2">
      <c r="A22" s="120" t="s">
        <v>515</v>
      </c>
      <c r="B22" s="120"/>
      <c r="C22" s="120"/>
      <c r="D22" s="120"/>
    </row>
    <row r="23" spans="1:4" s="119" customFormat="1" x14ac:dyDescent="0.2">
      <c r="A23" s="120" t="s">
        <v>516</v>
      </c>
      <c r="B23" s="120"/>
      <c r="C23" s="120"/>
      <c r="D23" s="120"/>
    </row>
    <row r="24" spans="1:4" s="119" customFormat="1" x14ac:dyDescent="0.2">
      <c r="A24" s="120" t="s">
        <v>517</v>
      </c>
      <c r="B24" s="120"/>
      <c r="C24" s="120"/>
      <c r="D24" s="120"/>
    </row>
    <row r="25" spans="1:4" s="119" customFormat="1" x14ac:dyDescent="0.2">
      <c r="A25" s="120" t="s">
        <v>518</v>
      </c>
      <c r="B25" s="120"/>
      <c r="C25" s="120"/>
      <c r="D25" s="120"/>
    </row>
    <row r="26" spans="1:4" s="119" customFormat="1" x14ac:dyDescent="0.2">
      <c r="A26" s="120" t="s">
        <v>519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5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opLeftCell="A113" zoomScale="106" zoomScaleNormal="106" workbookViewId="0">
      <selection activeCell="E23" sqref="E23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71" t="s">
        <v>659</v>
      </c>
      <c r="B1" s="172"/>
      <c r="C1" s="172"/>
      <c r="D1" s="172"/>
      <c r="E1" s="172"/>
      <c r="F1" s="172"/>
      <c r="G1" s="14" t="s">
        <v>602</v>
      </c>
      <c r="H1" s="25">
        <v>2023</v>
      </c>
    </row>
    <row r="2" spans="1:8" s="16" customFormat="1" ht="18.899999999999999" customHeight="1" x14ac:dyDescent="0.3">
      <c r="A2" s="171" t="s">
        <v>606</v>
      </c>
      <c r="B2" s="172"/>
      <c r="C2" s="172"/>
      <c r="D2" s="172"/>
      <c r="E2" s="172"/>
      <c r="F2" s="172"/>
      <c r="G2" s="14" t="s">
        <v>603</v>
      </c>
      <c r="H2" s="25" t="s">
        <v>605</v>
      </c>
    </row>
    <row r="3" spans="1:8" s="16" customFormat="1" ht="18.899999999999999" customHeight="1" x14ac:dyDescent="0.3">
      <c r="A3" s="171" t="s">
        <v>660</v>
      </c>
      <c r="B3" s="172"/>
      <c r="C3" s="172"/>
      <c r="D3" s="172"/>
      <c r="E3" s="172"/>
      <c r="F3" s="172"/>
      <c r="G3" s="14" t="s">
        <v>604</v>
      </c>
      <c r="H3" s="25">
        <v>2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-13281.57</v>
      </c>
      <c r="D15" s="24">
        <v>-12474.87</v>
      </c>
      <c r="E15" s="166">
        <v>-12291.45</v>
      </c>
      <c r="F15" s="166">
        <v>-9057.2199999999993</v>
      </c>
      <c r="G15" s="166">
        <v>162.55000000000001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-500531.54</v>
      </c>
      <c r="D20" s="24">
        <v>-500531.54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15000</v>
      </c>
      <c r="D21" s="24">
        <v>15000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573</v>
      </c>
      <c r="C23" s="24">
        <v>588760.35</v>
      </c>
      <c r="D23" s="24">
        <v>588760.35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1020.8</v>
      </c>
      <c r="D24" s="24">
        <v>1020.8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574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599126.67000000004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599126.67000000004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1366057.55</v>
      </c>
      <c r="D62" s="24">
        <f t="shared" ref="D62:E62" si="0">SUM(D63:D70)</f>
        <v>0</v>
      </c>
      <c r="E62" s="24">
        <f t="shared" si="0"/>
        <v>855109.15</v>
      </c>
    </row>
    <row r="63" spans="1:9" x14ac:dyDescent="0.2">
      <c r="A63" s="22">
        <v>1241</v>
      </c>
      <c r="B63" s="20" t="s">
        <v>236</v>
      </c>
      <c r="C63" s="24">
        <v>632409.55000000005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109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709044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855109.15</v>
      </c>
    </row>
    <row r="68" spans="1:9" x14ac:dyDescent="0.2">
      <c r="A68" s="22">
        <v>1246</v>
      </c>
      <c r="B68" s="20" t="s">
        <v>241</v>
      </c>
      <c r="C68" s="24">
        <v>24495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26050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26050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575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583</v>
      </c>
      <c r="C96" s="24">
        <f>SUM(C97:C100)</f>
        <v>0</v>
      </c>
    </row>
    <row r="97" spans="1:8" x14ac:dyDescent="0.2">
      <c r="A97" s="22">
        <v>1191</v>
      </c>
      <c r="B97" s="20" t="s">
        <v>576</v>
      </c>
      <c r="C97" s="24">
        <v>0</v>
      </c>
    </row>
    <row r="98" spans="1:8" x14ac:dyDescent="0.2">
      <c r="A98" s="22">
        <v>1192</v>
      </c>
      <c r="B98" s="20" t="s">
        <v>577</v>
      </c>
      <c r="C98" s="24">
        <v>0</v>
      </c>
    </row>
    <row r="99" spans="1:8" x14ac:dyDescent="0.2">
      <c r="A99" s="22">
        <v>1193</v>
      </c>
      <c r="B99" s="20" t="s">
        <v>578</v>
      </c>
      <c r="C99" s="24">
        <v>0</v>
      </c>
    </row>
    <row r="100" spans="1:8" x14ac:dyDescent="0.2">
      <c r="A100" s="22">
        <v>1194</v>
      </c>
      <c r="B100" s="20" t="s">
        <v>579</v>
      </c>
      <c r="C100" s="24">
        <v>0</v>
      </c>
    </row>
    <row r="101" spans="1:8" x14ac:dyDescent="0.2">
      <c r="A101" s="19" t="s">
        <v>623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181514.43</v>
      </c>
      <c r="D110" s="24">
        <f>SUM(D111:D119)</f>
        <v>181514.43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109192.62</v>
      </c>
      <c r="D111" s="24">
        <f>C111</f>
        <v>109192.62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23804.5</v>
      </c>
      <c r="D112" s="24">
        <f t="shared" ref="D112:D119" si="1">C112</f>
        <v>23804.5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-74259.75</v>
      </c>
      <c r="D117" s="24">
        <f t="shared" si="1"/>
        <v>-74259.75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122777.06</v>
      </c>
      <c r="D119" s="24">
        <f t="shared" si="1"/>
        <v>122777.06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187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146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584</v>
      </c>
    </row>
    <row r="10" spans="1:2" ht="15" customHeight="1" x14ac:dyDescent="0.2">
      <c r="A10" s="103"/>
      <c r="B10" s="102" t="s">
        <v>585</v>
      </c>
    </row>
    <row r="11" spans="1:2" ht="15" customHeight="1" x14ac:dyDescent="0.2">
      <c r="A11" s="103"/>
      <c r="B11" s="102" t="s">
        <v>124</v>
      </c>
    </row>
    <row r="12" spans="1:2" ht="15" customHeight="1" x14ac:dyDescent="0.2">
      <c r="A12" s="103"/>
      <c r="B12" s="102" t="s">
        <v>123</v>
      </c>
    </row>
    <row r="13" spans="1:2" ht="15" customHeight="1" x14ac:dyDescent="0.2">
      <c r="A13" s="103"/>
      <c r="B13" s="102" t="s">
        <v>125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134</v>
      </c>
    </row>
    <row r="20" spans="1:2" x14ac:dyDescent="0.2">
      <c r="A20" s="103"/>
    </row>
    <row r="21" spans="1:2" ht="15" customHeight="1" x14ac:dyDescent="0.2">
      <c r="A21" s="101" t="s">
        <v>130</v>
      </c>
      <c r="B21" s="1" t="s">
        <v>185</v>
      </c>
    </row>
    <row r="22" spans="1:2" ht="15" customHeight="1" x14ac:dyDescent="0.2">
      <c r="A22" s="103"/>
      <c r="B22" s="107" t="s">
        <v>186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126</v>
      </c>
    </row>
    <row r="26" spans="1:2" ht="15" customHeight="1" x14ac:dyDescent="0.2">
      <c r="A26" s="103"/>
      <c r="B26" s="106" t="s">
        <v>127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133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128</v>
      </c>
    </row>
    <row r="37" spans="1:2" ht="15" customHeight="1" x14ac:dyDescent="0.2">
      <c r="A37" s="103"/>
      <c r="B37" s="102" t="s">
        <v>135</v>
      </c>
    </row>
    <row r="38" spans="1:2" ht="15" customHeight="1" x14ac:dyDescent="0.2">
      <c r="A38" s="103"/>
      <c r="B38" s="109" t="s">
        <v>188</v>
      </c>
    </row>
    <row r="39" spans="1:2" ht="15" customHeight="1" x14ac:dyDescent="0.2">
      <c r="A39" s="103"/>
      <c r="B39" s="102" t="s">
        <v>189</v>
      </c>
    </row>
    <row r="40" spans="1:2" ht="15" customHeight="1" x14ac:dyDescent="0.2">
      <c r="A40" s="103"/>
      <c r="B40" s="102" t="s">
        <v>131</v>
      </c>
    </row>
    <row r="41" spans="1:2" ht="15" customHeight="1" x14ac:dyDescent="0.2">
      <c r="A41" s="103"/>
      <c r="B41" s="102" t="s">
        <v>132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136</v>
      </c>
    </row>
    <row r="44" spans="1:2" ht="15" customHeight="1" x14ac:dyDescent="0.2">
      <c r="A44" s="103"/>
      <c r="B44" s="102" t="s">
        <v>139</v>
      </c>
    </row>
    <row r="45" spans="1:2" ht="15" customHeight="1" x14ac:dyDescent="0.2">
      <c r="A45" s="103"/>
      <c r="B45" s="109" t="s">
        <v>190</v>
      </c>
    </row>
    <row r="46" spans="1:2" ht="15" customHeight="1" x14ac:dyDescent="0.2">
      <c r="A46" s="103"/>
      <c r="B46" s="102" t="s">
        <v>191</v>
      </c>
    </row>
    <row r="47" spans="1:2" ht="15" customHeight="1" x14ac:dyDescent="0.2">
      <c r="A47" s="103"/>
      <c r="B47" s="102" t="s">
        <v>138</v>
      </c>
    </row>
    <row r="48" spans="1:2" ht="15" customHeight="1" x14ac:dyDescent="0.2">
      <c r="A48" s="103"/>
      <c r="B48" s="102" t="s">
        <v>137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167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76" zoomScaleNormal="100" workbookViewId="0">
      <selection activeCell="B205" sqref="B205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69" t="s">
        <v>659</v>
      </c>
      <c r="B1" s="169"/>
      <c r="C1" s="169"/>
      <c r="D1" s="14" t="s">
        <v>602</v>
      </c>
      <c r="E1" s="25">
        <v>2023</v>
      </c>
    </row>
    <row r="2" spans="1:5" s="16" customFormat="1" ht="18.899999999999999" customHeight="1" x14ac:dyDescent="0.3">
      <c r="A2" s="169" t="s">
        <v>607</v>
      </c>
      <c r="B2" s="169"/>
      <c r="C2" s="169"/>
      <c r="D2" s="14" t="s">
        <v>603</v>
      </c>
      <c r="E2" s="25" t="s">
        <v>605</v>
      </c>
    </row>
    <row r="3" spans="1:5" s="16" customFormat="1" ht="18.899999999999999" customHeight="1" x14ac:dyDescent="0.3">
      <c r="A3" s="169" t="s">
        <v>660</v>
      </c>
      <c r="B3" s="169"/>
      <c r="C3" s="169"/>
      <c r="D3" s="14" t="s">
        <v>604</v>
      </c>
      <c r="E3" s="25">
        <v>2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96" t="s">
        <v>564</v>
      </c>
      <c r="B6" s="47"/>
      <c r="C6" s="47"/>
      <c r="D6" s="47"/>
      <c r="E6" s="47"/>
    </row>
    <row r="7" spans="1:5" x14ac:dyDescent="0.2">
      <c r="A7" s="48" t="s">
        <v>143</v>
      </c>
      <c r="B7" s="48" t="s">
        <v>140</v>
      </c>
      <c r="C7" s="48" t="s">
        <v>141</v>
      </c>
      <c r="D7" s="48" t="s">
        <v>302</v>
      </c>
      <c r="E7" s="48"/>
    </row>
    <row r="8" spans="1:5" x14ac:dyDescent="0.2">
      <c r="A8" s="50">
        <v>4100</v>
      </c>
      <c r="B8" s="51" t="s">
        <v>303</v>
      </c>
      <c r="C8" s="55">
        <f>SUM(C9+C19+C25+C28+C34+C37+C46)</f>
        <v>57377.45</v>
      </c>
      <c r="D8" s="92"/>
      <c r="E8" s="49"/>
    </row>
    <row r="9" spans="1:5" x14ac:dyDescent="0.2">
      <c r="A9" s="50">
        <v>4110</v>
      </c>
      <c r="B9" s="51" t="s">
        <v>304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305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306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307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308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309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310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311</v>
      </c>
      <c r="C16" s="55">
        <v>0</v>
      </c>
      <c r="D16" s="92"/>
      <c r="E16" s="49"/>
    </row>
    <row r="17" spans="1:5" ht="20.399999999999999" x14ac:dyDescent="0.2">
      <c r="A17" s="50">
        <v>4118</v>
      </c>
      <c r="B17" s="52" t="s">
        <v>489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312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313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314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490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315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316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317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318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319</v>
      </c>
      <c r="C26" s="55">
        <v>0</v>
      </c>
      <c r="D26" s="92"/>
      <c r="E26" s="49"/>
    </row>
    <row r="27" spans="1:5" ht="20.399999999999999" x14ac:dyDescent="0.2">
      <c r="A27" s="50">
        <v>4132</v>
      </c>
      <c r="B27" s="52" t="s">
        <v>491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320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321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322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323</v>
      </c>
      <c r="C31" s="55">
        <v>0</v>
      </c>
      <c r="D31" s="92"/>
      <c r="E31" s="49"/>
    </row>
    <row r="32" spans="1:5" ht="20.399999999999999" x14ac:dyDescent="0.2">
      <c r="A32" s="50">
        <v>4145</v>
      </c>
      <c r="B32" s="52" t="s">
        <v>492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324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493</v>
      </c>
      <c r="C34" s="55">
        <f>SUM(C35:C36)</f>
        <v>1879.95</v>
      </c>
      <c r="D34" s="92"/>
      <c r="E34" s="49"/>
    </row>
    <row r="35" spans="1:5" x14ac:dyDescent="0.2">
      <c r="A35" s="50">
        <v>4151</v>
      </c>
      <c r="B35" s="51" t="s">
        <v>493</v>
      </c>
      <c r="C35" s="55">
        <v>1879.95</v>
      </c>
      <c r="D35" s="92"/>
      <c r="E35" s="49"/>
    </row>
    <row r="36" spans="1:5" ht="20.399999999999999" x14ac:dyDescent="0.2">
      <c r="A36" s="50">
        <v>4154</v>
      </c>
      <c r="B36" s="52" t="s">
        <v>494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495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325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326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327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328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329</v>
      </c>
      <c r="C42" s="55">
        <v>0</v>
      </c>
      <c r="D42" s="92"/>
      <c r="E42" s="49"/>
    </row>
    <row r="43" spans="1:5" ht="20.399999999999999" x14ac:dyDescent="0.2">
      <c r="A43" s="50">
        <v>4166</v>
      </c>
      <c r="B43" s="52" t="s">
        <v>496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330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331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597</v>
      </c>
      <c r="C46" s="55">
        <f>SUM(C47:C54)</f>
        <v>55497.5</v>
      </c>
      <c r="D46" s="92"/>
      <c r="E46" s="49"/>
    </row>
    <row r="47" spans="1:5" x14ac:dyDescent="0.2">
      <c r="A47" s="50">
        <v>4171</v>
      </c>
      <c r="B47" s="53" t="s">
        <v>497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498</v>
      </c>
      <c r="C48" s="55">
        <v>0</v>
      </c>
      <c r="D48" s="92"/>
      <c r="E48" s="49"/>
    </row>
    <row r="49" spans="1:5" ht="20.399999999999999" x14ac:dyDescent="0.2">
      <c r="A49" s="50">
        <v>4173</v>
      </c>
      <c r="B49" s="52" t="s">
        <v>499</v>
      </c>
      <c r="C49" s="55">
        <v>55497.5</v>
      </c>
      <c r="D49" s="92"/>
      <c r="E49" s="49"/>
    </row>
    <row r="50" spans="1:5" ht="20.399999999999999" x14ac:dyDescent="0.2">
      <c r="A50" s="50">
        <v>4174</v>
      </c>
      <c r="B50" s="52" t="s">
        <v>500</v>
      </c>
      <c r="C50" s="55">
        <v>0</v>
      </c>
      <c r="D50" s="92"/>
      <c r="E50" s="49"/>
    </row>
    <row r="51" spans="1:5" ht="20.399999999999999" x14ac:dyDescent="0.2">
      <c r="A51" s="50">
        <v>4175</v>
      </c>
      <c r="B51" s="52" t="s">
        <v>501</v>
      </c>
      <c r="C51" s="55">
        <v>0</v>
      </c>
      <c r="D51" s="92"/>
      <c r="E51" s="49"/>
    </row>
    <row r="52" spans="1:5" ht="20.399999999999999" x14ac:dyDescent="0.2">
      <c r="A52" s="50">
        <v>4176</v>
      </c>
      <c r="B52" s="52" t="s">
        <v>502</v>
      </c>
      <c r="C52" s="55">
        <v>0</v>
      </c>
      <c r="D52" s="92"/>
      <c r="E52" s="49"/>
    </row>
    <row r="53" spans="1:5" ht="20.399999999999999" x14ac:dyDescent="0.2">
      <c r="A53" s="50">
        <v>4177</v>
      </c>
      <c r="B53" s="52" t="s">
        <v>503</v>
      </c>
      <c r="C53" s="55">
        <v>0</v>
      </c>
      <c r="D53" s="92"/>
      <c r="E53" s="49"/>
    </row>
    <row r="54" spans="1:5" x14ac:dyDescent="0.2">
      <c r="A54" s="50">
        <v>4178</v>
      </c>
      <c r="B54" s="52" t="s">
        <v>504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563</v>
      </c>
      <c r="B56" s="47"/>
      <c r="C56" s="47"/>
      <c r="D56" s="47"/>
      <c r="E56" s="47"/>
    </row>
    <row r="57" spans="1:5" x14ac:dyDescent="0.2">
      <c r="A57" s="48" t="s">
        <v>143</v>
      </c>
      <c r="B57" s="48" t="s">
        <v>140</v>
      </c>
      <c r="C57" s="48" t="s">
        <v>141</v>
      </c>
      <c r="D57" s="48" t="s">
        <v>302</v>
      </c>
      <c r="E57" s="48"/>
    </row>
    <row r="58" spans="1:5" ht="30.6" x14ac:dyDescent="0.2">
      <c r="A58" s="50">
        <v>4200</v>
      </c>
      <c r="B58" s="52" t="s">
        <v>505</v>
      </c>
      <c r="C58" s="55">
        <f>+C59+C65</f>
        <v>3198989.52</v>
      </c>
      <c r="D58" s="92"/>
      <c r="E58" s="49"/>
    </row>
    <row r="59" spans="1:5" x14ac:dyDescent="0.2">
      <c r="A59" s="50">
        <v>4210</v>
      </c>
      <c r="B59" s="52" t="s">
        <v>506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332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333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334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507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508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335</v>
      </c>
      <c r="C65" s="55">
        <f>SUM(C66:C69)</f>
        <v>3198989.52</v>
      </c>
      <c r="D65" s="92"/>
      <c r="E65" s="49"/>
    </row>
    <row r="66" spans="1:5" x14ac:dyDescent="0.2">
      <c r="A66" s="50">
        <v>4221</v>
      </c>
      <c r="B66" s="51" t="s">
        <v>336</v>
      </c>
      <c r="C66" s="55">
        <v>3198989.52</v>
      </c>
      <c r="D66" s="92"/>
      <c r="E66" s="49"/>
    </row>
    <row r="67" spans="1:5" x14ac:dyDescent="0.2">
      <c r="A67" s="50">
        <v>4223</v>
      </c>
      <c r="B67" s="51" t="s">
        <v>337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339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509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571</v>
      </c>
      <c r="B71" s="47"/>
      <c r="C71" s="47"/>
      <c r="D71" s="47"/>
      <c r="E71" s="47"/>
    </row>
    <row r="72" spans="1:5" x14ac:dyDescent="0.2">
      <c r="A72" s="48" t="s">
        <v>143</v>
      </c>
      <c r="B72" s="48" t="s">
        <v>140</v>
      </c>
      <c r="C72" s="48" t="s">
        <v>141</v>
      </c>
      <c r="D72" s="48" t="s">
        <v>144</v>
      </c>
      <c r="E72" s="48" t="s">
        <v>204</v>
      </c>
    </row>
    <row r="73" spans="1:5" x14ac:dyDescent="0.2">
      <c r="A73" s="54">
        <v>4300</v>
      </c>
      <c r="B73" s="51" t="s">
        <v>340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351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351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565</v>
      </c>
      <c r="B96" s="47"/>
      <c r="C96" s="47"/>
      <c r="D96" s="47"/>
      <c r="E96" s="47"/>
    </row>
    <row r="97" spans="1:5" x14ac:dyDescent="0.2">
      <c r="A97" s="48" t="s">
        <v>143</v>
      </c>
      <c r="B97" s="48" t="s">
        <v>140</v>
      </c>
      <c r="C97" s="48" t="s">
        <v>141</v>
      </c>
      <c r="D97" s="48" t="s">
        <v>356</v>
      </c>
      <c r="E97" s="48" t="s">
        <v>204</v>
      </c>
    </row>
    <row r="98" spans="1:5" x14ac:dyDescent="0.2">
      <c r="A98" s="54">
        <v>5000</v>
      </c>
      <c r="B98" s="51" t="s">
        <v>357</v>
      </c>
      <c r="C98" s="55">
        <f>C99+C127+C160+C170+C185+C214</f>
        <v>2841244.2899999996</v>
      </c>
      <c r="D98" s="57">
        <v>1</v>
      </c>
      <c r="E98" s="56"/>
    </row>
    <row r="99" spans="1:5" x14ac:dyDescent="0.2">
      <c r="A99" s="54">
        <v>5100</v>
      </c>
      <c r="B99" s="51" t="s">
        <v>358</v>
      </c>
      <c r="C99" s="55">
        <f>C100+C107+C117</f>
        <v>2639625.0599999996</v>
      </c>
      <c r="D99" s="57">
        <f>C99/$C$98</f>
        <v>0.92903840380441205</v>
      </c>
      <c r="E99" s="56"/>
    </row>
    <row r="100" spans="1:5" x14ac:dyDescent="0.2">
      <c r="A100" s="54">
        <v>5110</v>
      </c>
      <c r="B100" s="51" t="s">
        <v>359</v>
      </c>
      <c r="C100" s="55">
        <f>SUM(C101:C106)</f>
        <v>2062248.78</v>
      </c>
      <c r="D100" s="57">
        <f t="shared" ref="D100:D163" si="0">C100/$C$98</f>
        <v>0.72582593030041787</v>
      </c>
      <c r="E100" s="56"/>
    </row>
    <row r="101" spans="1:5" x14ac:dyDescent="0.2">
      <c r="A101" s="54">
        <v>5111</v>
      </c>
      <c r="B101" s="51" t="s">
        <v>360</v>
      </c>
      <c r="C101" s="55">
        <v>1927520.69</v>
      </c>
      <c r="D101" s="57">
        <f t="shared" si="0"/>
        <v>0.67840723755576826</v>
      </c>
      <c r="E101" s="56"/>
    </row>
    <row r="102" spans="1:5" x14ac:dyDescent="0.2">
      <c r="A102" s="54">
        <v>5112</v>
      </c>
      <c r="B102" s="51" t="s">
        <v>361</v>
      </c>
      <c r="C102" s="55">
        <v>115755</v>
      </c>
      <c r="D102" s="57">
        <f t="shared" si="0"/>
        <v>4.07409529716996E-2</v>
      </c>
      <c r="E102" s="56"/>
    </row>
    <row r="103" spans="1:5" x14ac:dyDescent="0.2">
      <c r="A103" s="54">
        <v>5113</v>
      </c>
      <c r="B103" s="51" t="s">
        <v>362</v>
      </c>
      <c r="C103" s="55">
        <v>18973.09</v>
      </c>
      <c r="D103" s="57">
        <f t="shared" si="0"/>
        <v>6.6777397729499716E-3</v>
      </c>
      <c r="E103" s="56"/>
    </row>
    <row r="104" spans="1:5" x14ac:dyDescent="0.2">
      <c r="A104" s="54">
        <v>5114</v>
      </c>
      <c r="B104" s="51" t="s">
        <v>363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364</v>
      </c>
      <c r="C105" s="55">
        <v>0</v>
      </c>
      <c r="D105" s="57">
        <f t="shared" si="0"/>
        <v>0</v>
      </c>
      <c r="E105" s="56"/>
    </row>
    <row r="106" spans="1:5" x14ac:dyDescent="0.2">
      <c r="A106" s="54">
        <v>5116</v>
      </c>
      <c r="B106" s="51" t="s">
        <v>365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366</v>
      </c>
      <c r="C107" s="55">
        <f>SUM(C108:C116)</f>
        <v>305701.27</v>
      </c>
      <c r="D107" s="57">
        <f t="shared" si="0"/>
        <v>0.10759415199739832</v>
      </c>
      <c r="E107" s="56"/>
    </row>
    <row r="108" spans="1:5" x14ac:dyDescent="0.2">
      <c r="A108" s="54">
        <v>5121</v>
      </c>
      <c r="B108" s="51" t="s">
        <v>367</v>
      </c>
      <c r="C108" s="55">
        <v>107961.36</v>
      </c>
      <c r="D108" s="57">
        <f t="shared" si="0"/>
        <v>3.7997915342928859E-2</v>
      </c>
      <c r="E108" s="56"/>
    </row>
    <row r="109" spans="1:5" x14ac:dyDescent="0.2">
      <c r="A109" s="54">
        <v>5122</v>
      </c>
      <c r="B109" s="51" t="s">
        <v>368</v>
      </c>
      <c r="C109" s="55">
        <v>16896.16</v>
      </c>
      <c r="D109" s="57">
        <f t="shared" si="0"/>
        <v>5.9467466628855071E-3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1628.67</v>
      </c>
      <c r="D111" s="57">
        <f t="shared" si="0"/>
        <v>5.7322420523016706E-4</v>
      </c>
      <c r="E111" s="56"/>
    </row>
    <row r="112" spans="1:5" x14ac:dyDescent="0.2">
      <c r="A112" s="54">
        <v>5125</v>
      </c>
      <c r="B112" s="51" t="s">
        <v>371</v>
      </c>
      <c r="C112" s="55">
        <v>19544.82</v>
      </c>
      <c r="D112" s="57">
        <f t="shared" si="0"/>
        <v>6.8789649903704701E-3</v>
      </c>
      <c r="E112" s="56"/>
    </row>
    <row r="113" spans="1:5" x14ac:dyDescent="0.2">
      <c r="A113" s="54">
        <v>5126</v>
      </c>
      <c r="B113" s="51" t="s">
        <v>372</v>
      </c>
      <c r="C113" s="55">
        <v>134981.26999999999</v>
      </c>
      <c r="D113" s="57">
        <f t="shared" si="0"/>
        <v>4.7507801590689694E-2</v>
      </c>
      <c r="E113" s="56"/>
    </row>
    <row r="114" spans="1:5" x14ac:dyDescent="0.2">
      <c r="A114" s="54">
        <v>5127</v>
      </c>
      <c r="B114" s="51" t="s">
        <v>373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375</v>
      </c>
      <c r="C116" s="55">
        <v>24688.99</v>
      </c>
      <c r="D116" s="57">
        <f t="shared" si="0"/>
        <v>8.6894992052936101E-3</v>
      </c>
      <c r="E116" s="56"/>
    </row>
    <row r="117" spans="1:5" x14ac:dyDescent="0.2">
      <c r="A117" s="54">
        <v>5130</v>
      </c>
      <c r="B117" s="51" t="s">
        <v>376</v>
      </c>
      <c r="C117" s="55">
        <f>SUM(C118:C126)</f>
        <v>271675.01</v>
      </c>
      <c r="D117" s="57">
        <f t="shared" si="0"/>
        <v>9.5618321506595993E-2</v>
      </c>
      <c r="E117" s="56"/>
    </row>
    <row r="118" spans="1:5" x14ac:dyDescent="0.2">
      <c r="A118" s="54">
        <v>5131</v>
      </c>
      <c r="B118" s="51" t="s">
        <v>377</v>
      </c>
      <c r="C118" s="55">
        <v>11117</v>
      </c>
      <c r="D118" s="57">
        <f t="shared" si="0"/>
        <v>3.9127223375783719E-3</v>
      </c>
      <c r="E118" s="56"/>
    </row>
    <row r="119" spans="1:5" x14ac:dyDescent="0.2">
      <c r="A119" s="54">
        <v>5132</v>
      </c>
      <c r="B119" s="51" t="s">
        <v>378</v>
      </c>
      <c r="C119" s="55">
        <v>14999.99</v>
      </c>
      <c r="D119" s="57">
        <f t="shared" si="0"/>
        <v>5.2793735662905643E-3</v>
      </c>
      <c r="E119" s="56"/>
    </row>
    <row r="120" spans="1:5" x14ac:dyDescent="0.2">
      <c r="A120" s="54">
        <v>5133</v>
      </c>
      <c r="B120" s="51" t="s">
        <v>379</v>
      </c>
      <c r="C120" s="55">
        <v>9593</v>
      </c>
      <c r="D120" s="57">
        <f t="shared" si="0"/>
        <v>3.3763376256534428E-3</v>
      </c>
      <c r="E120" s="56"/>
    </row>
    <row r="121" spans="1:5" x14ac:dyDescent="0.2">
      <c r="A121" s="54">
        <v>5134</v>
      </c>
      <c r="B121" s="51" t="s">
        <v>380</v>
      </c>
      <c r="C121" s="55">
        <v>2958</v>
      </c>
      <c r="D121" s="57">
        <f t="shared" si="0"/>
        <v>1.0410931613346068E-3</v>
      </c>
      <c r="E121" s="56"/>
    </row>
    <row r="122" spans="1:5" x14ac:dyDescent="0.2">
      <c r="A122" s="54">
        <v>5135</v>
      </c>
      <c r="B122" s="51" t="s">
        <v>381</v>
      </c>
      <c r="C122" s="55">
        <v>79429.929999999993</v>
      </c>
      <c r="D122" s="57">
        <f t="shared" si="0"/>
        <v>2.795603682497854E-2</v>
      </c>
      <c r="E122" s="56"/>
    </row>
    <row r="123" spans="1:5" x14ac:dyDescent="0.2">
      <c r="A123" s="54">
        <v>5136</v>
      </c>
      <c r="B123" s="51" t="s">
        <v>382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383</v>
      </c>
      <c r="C124" s="55">
        <v>9540.98</v>
      </c>
      <c r="D124" s="57">
        <f t="shared" si="0"/>
        <v>3.3580287459196272E-3</v>
      </c>
      <c r="E124" s="56"/>
    </row>
    <row r="125" spans="1:5" x14ac:dyDescent="0.2">
      <c r="A125" s="54">
        <v>5138</v>
      </c>
      <c r="B125" s="51" t="s">
        <v>384</v>
      </c>
      <c r="C125" s="55">
        <v>70611.11</v>
      </c>
      <c r="D125" s="57">
        <f t="shared" si="0"/>
        <v>2.4852178409481295E-2</v>
      </c>
      <c r="E125" s="56"/>
    </row>
    <row r="126" spans="1:5" x14ac:dyDescent="0.2">
      <c r="A126" s="54">
        <v>5139</v>
      </c>
      <c r="B126" s="51" t="s">
        <v>385</v>
      </c>
      <c r="C126" s="55">
        <v>73425</v>
      </c>
      <c r="D126" s="57">
        <f t="shared" si="0"/>
        <v>2.5842550835359537E-2</v>
      </c>
      <c r="E126" s="56"/>
    </row>
    <row r="127" spans="1:5" x14ac:dyDescent="0.2">
      <c r="A127" s="54">
        <v>5200</v>
      </c>
      <c r="B127" s="51" t="s">
        <v>386</v>
      </c>
      <c r="C127" s="55">
        <f>C128+C131+C134+C137+C142+C146+C149+C151+C157</f>
        <v>201619.23</v>
      </c>
      <c r="D127" s="57">
        <f t="shared" si="0"/>
        <v>7.0961596195587964E-2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337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393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338</v>
      </c>
      <c r="C137" s="55">
        <f>SUM(C138:C141)</f>
        <v>201619.23</v>
      </c>
      <c r="D137" s="57">
        <f t="shared" si="0"/>
        <v>7.0961596195587964E-2</v>
      </c>
      <c r="E137" s="56"/>
    </row>
    <row r="138" spans="1:5" x14ac:dyDescent="0.2">
      <c r="A138" s="54">
        <v>5241</v>
      </c>
      <c r="B138" s="51" t="s">
        <v>395</v>
      </c>
      <c r="C138" s="55">
        <v>201619.23</v>
      </c>
      <c r="D138" s="57">
        <f t="shared" si="0"/>
        <v>7.0961596195587964E-2</v>
      </c>
      <c r="E138" s="56"/>
    </row>
    <row r="139" spans="1:5" x14ac:dyDescent="0.2">
      <c r="A139" s="54">
        <v>5242</v>
      </c>
      <c r="B139" s="51" t="s">
        <v>396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397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416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334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421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422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437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438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454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461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10"/>
    </row>
    <row r="2" spans="1:2" ht="15" customHeight="1" x14ac:dyDescent="0.2">
      <c r="A2" s="97" t="s">
        <v>187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566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145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567</v>
      </c>
      <c r="B9" s="104" t="s">
        <v>147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569</v>
      </c>
      <c r="B12" s="104" t="s">
        <v>147</v>
      </c>
    </row>
    <row r="13" spans="1:2" ht="20.399999999999999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570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73" t="s">
        <v>659</v>
      </c>
      <c r="B1" s="173"/>
      <c r="C1" s="173"/>
      <c r="D1" s="27" t="s">
        <v>602</v>
      </c>
      <c r="E1" s="28">
        <v>2023</v>
      </c>
    </row>
    <row r="2" spans="1:5" ht="18.899999999999999" customHeight="1" x14ac:dyDescent="0.2">
      <c r="A2" s="173" t="s">
        <v>608</v>
      </c>
      <c r="B2" s="173"/>
      <c r="C2" s="173"/>
      <c r="D2" s="27" t="s">
        <v>603</v>
      </c>
      <c r="E2" s="28" t="s">
        <v>605</v>
      </c>
    </row>
    <row r="3" spans="1:5" ht="18.899999999999999" customHeight="1" x14ac:dyDescent="0.2">
      <c r="A3" s="173" t="s">
        <v>660</v>
      </c>
      <c r="B3" s="173"/>
      <c r="C3" s="173"/>
      <c r="D3" s="27" t="s">
        <v>604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185360.96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415122.68</v>
      </c>
    </row>
    <row r="15" spans="1:5" x14ac:dyDescent="0.2">
      <c r="A15" s="33">
        <v>3220</v>
      </c>
      <c r="B15" s="29" t="s">
        <v>468</v>
      </c>
      <c r="C15" s="34">
        <v>1792315.69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187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172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73" t="s">
        <v>659</v>
      </c>
      <c r="B1" s="173"/>
      <c r="C1" s="173"/>
      <c r="D1" s="27" t="s">
        <v>602</v>
      </c>
      <c r="E1" s="28">
        <v>2023</v>
      </c>
    </row>
    <row r="2" spans="1:5" s="35" customFormat="1" ht="18.899999999999999" customHeight="1" x14ac:dyDescent="0.3">
      <c r="A2" s="173" t="s">
        <v>609</v>
      </c>
      <c r="B2" s="173"/>
      <c r="C2" s="173"/>
      <c r="D2" s="27" t="s">
        <v>603</v>
      </c>
      <c r="E2" s="28" t="s">
        <v>605</v>
      </c>
    </row>
    <row r="3" spans="1:5" s="35" customFormat="1" ht="18.899999999999999" customHeight="1" x14ac:dyDescent="0.3">
      <c r="A3" s="173" t="s">
        <v>660</v>
      </c>
      <c r="B3" s="173"/>
      <c r="C3" s="173"/>
      <c r="D3" s="27" t="s">
        <v>604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646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1384847.91</v>
      </c>
      <c r="D9" s="34">
        <v>1080918.67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47.88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624</v>
      </c>
      <c r="C15" s="135">
        <f>SUM(C8:C14)</f>
        <v>1384847.91</v>
      </c>
      <c r="D15" s="135">
        <f>SUM(D8:D14)</f>
        <v>1080966.5499999998</v>
      </c>
    </row>
    <row r="18" spans="1:5" x14ac:dyDescent="0.2">
      <c r="A18" s="31" t="s">
        <v>175</v>
      </c>
      <c r="B18" s="31"/>
      <c r="C18" s="31"/>
      <c r="D18" s="31"/>
      <c r="E18" s="130"/>
    </row>
    <row r="19" spans="1:5" x14ac:dyDescent="0.2">
      <c r="A19" s="32" t="s">
        <v>143</v>
      </c>
      <c r="B19" s="32" t="s">
        <v>646</v>
      </c>
      <c r="C19" s="144" t="s">
        <v>645</v>
      </c>
      <c r="D19" s="144" t="s">
        <v>178</v>
      </c>
      <c r="E19" s="130"/>
    </row>
    <row r="20" spans="1:5" x14ac:dyDescent="0.2">
      <c r="A20" s="133">
        <v>1230</v>
      </c>
      <c r="B20" s="134" t="s">
        <v>227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228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229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230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231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232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233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234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235</v>
      </c>
      <c r="C28" s="135">
        <f>SUM(C29:C36)</f>
        <v>76708</v>
      </c>
      <c r="D28" s="135">
        <f>SUM(D29:D36)</f>
        <v>76708</v>
      </c>
      <c r="E28" s="130"/>
    </row>
    <row r="29" spans="1:5" x14ac:dyDescent="0.2">
      <c r="A29" s="33">
        <v>1241</v>
      </c>
      <c r="B29" s="29" t="s">
        <v>236</v>
      </c>
      <c r="C29" s="34">
        <v>76708</v>
      </c>
      <c r="D29" s="132">
        <v>76708</v>
      </c>
      <c r="E29" s="130"/>
    </row>
    <row r="30" spans="1:5" x14ac:dyDescent="0.2">
      <c r="A30" s="33">
        <v>1242</v>
      </c>
      <c r="B30" s="29" t="s">
        <v>237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238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239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240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241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245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246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132">
        <v>0</v>
      </c>
    </row>
    <row r="43" spans="1:5" x14ac:dyDescent="0.2">
      <c r="B43" s="136" t="s">
        <v>625</v>
      </c>
      <c r="C43" s="135">
        <f>C20+C28+C37</f>
        <v>76708</v>
      </c>
      <c r="D43" s="135">
        <f>D20+D28+D37</f>
        <v>76708</v>
      </c>
    </row>
    <row r="44" spans="1:5" s="130" customFormat="1" x14ac:dyDescent="0.2"/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646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626</v>
      </c>
      <c r="C47" s="135">
        <v>415122.68</v>
      </c>
      <c r="D47" s="135">
        <v>0</v>
      </c>
    </row>
    <row r="48" spans="1:5" x14ac:dyDescent="0.2">
      <c r="A48" s="131"/>
      <c r="B48" s="136" t="s">
        <v>614</v>
      </c>
      <c r="C48" s="135">
        <f>C51+C63+C91+C94+C49</f>
        <v>355679.49</v>
      </c>
      <c r="D48" s="135">
        <f>D51+D63+D91+D94+D49</f>
        <v>74448.760000000009</v>
      </c>
    </row>
    <row r="49" spans="1:4" s="130" customFormat="1" x14ac:dyDescent="0.2">
      <c r="A49" s="153">
        <v>5100</v>
      </c>
      <c r="B49" s="154" t="s">
        <v>358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647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423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615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425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616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428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617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431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618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618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619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435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436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437</v>
      </c>
      <c r="C63" s="135">
        <f>C64+C73+C76+C82</f>
        <v>0</v>
      </c>
      <c r="D63" s="135">
        <f>D64+D73+D76+D82</f>
        <v>74448.760000000009</v>
      </c>
    </row>
    <row r="64" spans="1:4" x14ac:dyDescent="0.2">
      <c r="A64" s="33">
        <v>5510</v>
      </c>
      <c r="B64" s="29" t="s">
        <v>438</v>
      </c>
      <c r="C64" s="34">
        <f>SUM(C65:C72)</f>
        <v>0</v>
      </c>
      <c r="D64" s="34">
        <f>SUM(D65:D72)</f>
        <v>74448.760000000009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13313.93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443</v>
      </c>
      <c r="C69" s="34">
        <v>0</v>
      </c>
      <c r="D69" s="34">
        <v>58529.83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34">
        <v>2605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627</v>
      </c>
      <c r="C94" s="135">
        <f>SUM(C95:C99)</f>
        <v>355679.49</v>
      </c>
      <c r="D94" s="135">
        <f>SUM(D95:D99)</f>
        <v>0</v>
      </c>
    </row>
    <row r="95" spans="1:4" x14ac:dyDescent="0.2">
      <c r="A95" s="131">
        <v>2111</v>
      </c>
      <c r="B95" s="130" t="s">
        <v>628</v>
      </c>
      <c r="C95" s="132">
        <v>355611.89</v>
      </c>
      <c r="D95" s="132">
        <v>0</v>
      </c>
    </row>
    <row r="96" spans="1:4" x14ac:dyDescent="0.2">
      <c r="A96" s="131">
        <v>2112</v>
      </c>
      <c r="B96" s="130" t="s">
        <v>629</v>
      </c>
      <c r="C96" s="132">
        <v>67.599999999999994</v>
      </c>
      <c r="D96" s="132">
        <v>0</v>
      </c>
    </row>
    <row r="97" spans="1:4" x14ac:dyDescent="0.2">
      <c r="A97" s="131">
        <v>2112</v>
      </c>
      <c r="B97" s="130" t="s">
        <v>630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631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632</v>
      </c>
      <c r="C99" s="132">
        <v>0</v>
      </c>
      <c r="D99" s="132">
        <v>0</v>
      </c>
    </row>
    <row r="100" spans="1:4" x14ac:dyDescent="0.2">
      <c r="A100" s="131"/>
      <c r="B100" s="136" t="s">
        <v>633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648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649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650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651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652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653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251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654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655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656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351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634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635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636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637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638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639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640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641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642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643</v>
      </c>
      <c r="C121" s="132">
        <v>0</v>
      </c>
      <c r="D121" s="132">
        <v>0</v>
      </c>
    </row>
    <row r="122" spans="1:4" x14ac:dyDescent="0.2">
      <c r="A122" s="131"/>
      <c r="B122" s="143" t="s">
        <v>644</v>
      </c>
      <c r="C122" s="135">
        <f>C47+C48+C100-C106-C109</f>
        <v>770802.16999999993</v>
      </c>
      <c r="D122" s="135">
        <f>D47+D48+D100-D106-D109</f>
        <v>74448.760000000009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187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148</v>
      </c>
    </row>
    <row r="7" spans="1:2" ht="14.1" customHeight="1" x14ac:dyDescent="0.2">
      <c r="B7" s="102" t="s">
        <v>149</v>
      </c>
    </row>
    <row r="8" spans="1:2" ht="14.1" customHeight="1" x14ac:dyDescent="0.2"/>
    <row r="9" spans="1:2" x14ac:dyDescent="0.2">
      <c r="A9" s="112" t="s">
        <v>29</v>
      </c>
      <c r="B9" s="104" t="s">
        <v>586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192</v>
      </c>
    </row>
    <row r="12" spans="1:2" ht="15" customHeight="1" x14ac:dyDescent="0.2"/>
    <row r="13" spans="1:2" x14ac:dyDescent="0.2">
      <c r="A13" s="112" t="s">
        <v>76</v>
      </c>
      <c r="B13" s="102" t="s">
        <v>587</v>
      </c>
    </row>
    <row r="14" spans="1:2" ht="15" customHeight="1" x14ac:dyDescent="0.2">
      <c r="B14" s="102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2019-02-13T21:19:08Z</cp:lastPrinted>
  <dcterms:created xsi:type="dcterms:W3CDTF">2012-12-11T20:36:24Z</dcterms:created>
  <dcterms:modified xsi:type="dcterms:W3CDTF">2023-07-28T18:11:59Z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