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7615EFA3-55C5-42AF-8EBA-91823854E4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7" i="1" l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/>
  <c r="G9" i="1"/>
  <c r="K120" i="1" l="1"/>
  <c r="J120" i="1"/>
  <c r="I120" i="1"/>
  <c r="H120" i="1"/>
  <c r="G120" i="1"/>
  <c r="K36" i="1"/>
  <c r="J36" i="1"/>
  <c r="I36" i="1"/>
  <c r="H36" i="1"/>
  <c r="G36" i="1"/>
  <c r="M120" i="1" l="1"/>
  <c r="M41" i="1"/>
  <c r="M36" i="1"/>
  <c r="M9" i="1"/>
  <c r="K122" i="1"/>
  <c r="I122" i="1"/>
  <c r="H122" i="1"/>
  <c r="J122" i="1"/>
  <c r="G122" i="1"/>
  <c r="L120" i="1"/>
  <c r="L41" i="1"/>
  <c r="L36" i="1"/>
  <c r="L9" i="1"/>
  <c r="L122" i="1" l="1"/>
  <c r="M122" i="1"/>
</calcChain>
</file>

<file path=xl/sharedStrings.xml><?xml version="1.0" encoding="utf-8"?>
<sst xmlns="http://schemas.openxmlformats.org/spreadsheetml/2006/main" count="314" uniqueCount="224">
  <si>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</si>
  <si>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</si>
  <si>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</si>
  <si>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</si>
  <si>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</si>
  <si>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</si>
  <si>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</si>
  <si>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</si>
  <si>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</si>
  <si>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</si>
  <si>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</si>
  <si>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</si>
  <si>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</si>
  <si>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</si>
  <si>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</si>
  <si>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</si>
  <si>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</si>
  <si>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</si>
  <si>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</si>
  <si>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</si>
  <si>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</si>
  <si>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</si>
  <si>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AYUNTAMIENTO</t>
  </si>
  <si>
    <t>Otro equipo de transporte</t>
  </si>
  <si>
    <t>E0002</t>
  </si>
  <si>
    <t>PRESIDENCIA MUNICIPAL</t>
  </si>
  <si>
    <t>Muebles de oficina y estantería</t>
  </si>
  <si>
    <t>Otros mobiliarios y equipos de administración</t>
  </si>
  <si>
    <t>E0003</t>
  </si>
  <si>
    <t>SECRETARIA</t>
  </si>
  <si>
    <t>E0004</t>
  </si>
  <si>
    <t>TESORERIA</t>
  </si>
  <si>
    <t>Computadoras y equipo periférico</t>
  </si>
  <si>
    <t>Equipo de audio y de video</t>
  </si>
  <si>
    <t>E0007</t>
  </si>
  <si>
    <t>OBRAS PÚBLICAS</t>
  </si>
  <si>
    <t>E0009</t>
  </si>
  <si>
    <t>DESARROLLO RUAL</t>
  </si>
  <si>
    <t>E0011</t>
  </si>
  <si>
    <t>DEPORTES Y ATENCION A LA JUVENTUD</t>
  </si>
  <si>
    <t>Herramientas y maquinas -herramienta</t>
  </si>
  <si>
    <t>E0013</t>
  </si>
  <si>
    <t>RECURSOS HUMANOS Y SERVICIOS MUNICIPALES</t>
  </si>
  <si>
    <t>E0015</t>
  </si>
  <si>
    <t>PARQUES Y JARDINES</t>
  </si>
  <si>
    <t>E0016</t>
  </si>
  <si>
    <t>RASTRO</t>
  </si>
  <si>
    <t>Maquinaria y equipo industrial</t>
  </si>
  <si>
    <t>E0017</t>
  </si>
  <si>
    <t>PANTEON</t>
  </si>
  <si>
    <t>E0020</t>
  </si>
  <si>
    <t>SEGURIDAD PUBLICA, TRANSITO, TRANSPORTE Y PROTECCI</t>
  </si>
  <si>
    <t>Camaras fotograficas y de video</t>
  </si>
  <si>
    <t>E0022</t>
  </si>
  <si>
    <t>FONDO DE FORTALECIMIENTO MUNICIPAL</t>
  </si>
  <si>
    <t>Equipo de comunicación y telecomunicacion</t>
  </si>
  <si>
    <t>F0008</t>
  </si>
  <si>
    <t>DESARROLLO SOCIAL</t>
  </si>
  <si>
    <t>F0024</t>
  </si>
  <si>
    <t>IMPUESTO INMOBILIARIO Y CATASTRO</t>
  </si>
  <si>
    <t>F0025</t>
  </si>
  <si>
    <t>RECURSOS HUMANOS Y EVENTOS ESPECIALES</t>
  </si>
  <si>
    <t>F0027</t>
  </si>
  <si>
    <t>ATENCIÓN A LA MUJER</t>
  </si>
  <si>
    <t>K0021</t>
  </si>
  <si>
    <t>FONDO DE APORTACION PARA LA INFRAESTRUCTURA SOCIAL</t>
  </si>
  <si>
    <t>K0782</t>
  </si>
  <si>
    <t>CONSTRUCCIÓN DE TECHADO DE CANCHA DE USOS MÚLTIPLE</t>
  </si>
  <si>
    <t>Infraestructura</t>
  </si>
  <si>
    <t>O0005</t>
  </si>
  <si>
    <t>CONTRALORIA MUNICIPAL</t>
  </si>
  <si>
    <t>División de terrenos y Constr de obras de urbaniz</t>
  </si>
  <si>
    <t>Edificación no habitacional</t>
  </si>
  <si>
    <t>Estudios y proyectos ejecutivos</t>
  </si>
  <si>
    <t>Construcción de vías de comunicación</t>
  </si>
  <si>
    <t>K0034</t>
  </si>
  <si>
    <t>PISBCC 2016</t>
  </si>
  <si>
    <t>Constr obras p abastecde agua petróleo gas el</t>
  </si>
  <si>
    <t>K0751</t>
  </si>
  <si>
    <t>LED ALDAMA NTE Y BOULEVARD TORRES LANDA 2018</t>
  </si>
  <si>
    <t>K0753</t>
  </si>
  <si>
    <t>PAV CALLE HIDALGO SANTA RITA 2018</t>
  </si>
  <si>
    <t>K0754</t>
  </si>
  <si>
    <t>REHAB CALLE MORELOS JOYITA PASTORES 2018</t>
  </si>
  <si>
    <t>K0755</t>
  </si>
  <si>
    <t>REHAB CALLE  DAVID FLORES 2018</t>
  </si>
  <si>
    <t>K0756</t>
  </si>
  <si>
    <t>"CONST  ACCESO, PALAPAS Y ANDADORES CERRITO 2018"</t>
  </si>
  <si>
    <t>K0757</t>
  </si>
  <si>
    <t>PAV CALLE  CARRILLO PUERTO 2018</t>
  </si>
  <si>
    <t>K0758</t>
  </si>
  <si>
    <t>OBRAS FEDERALES 2018</t>
  </si>
  <si>
    <t>K0759</t>
  </si>
  <si>
    <t>OBRAS PIDMC 2018</t>
  </si>
  <si>
    <t>K0766</t>
  </si>
  <si>
    <t>REHABILITACION DE RED HIDRAULICA TRAMO DE SMAPSM A</t>
  </si>
  <si>
    <t>K0767</t>
  </si>
  <si>
    <t>CONSTRUCCION DE ADEME EN CALLE ALDAMA NORTE</t>
  </si>
  <si>
    <t>Otras construcc de ingeniería civil u obra pesada</t>
  </si>
  <si>
    <t>K0768</t>
  </si>
  <si>
    <t>CONSTRUCCION DE ADEME SIN NOMBRE EN LA COLONIA PRE</t>
  </si>
  <si>
    <t>K0771</t>
  </si>
  <si>
    <t>CONSTRUCCION DE RED SANITARIA EN LA CALLE CAMINO A</t>
  </si>
  <si>
    <t>K0772</t>
  </si>
  <si>
    <t>CONSTRUCCION DE RED HIDRAULICA EN LA CALLE CAMINO</t>
  </si>
  <si>
    <t>K0773</t>
  </si>
  <si>
    <t>CONSTRUCCION DE RED SANITARIA EN LA CALLE PRIMERA</t>
  </si>
  <si>
    <t>K0774</t>
  </si>
  <si>
    <t>CONSTRUCCION DE RED HIDRAULICA EN LA CALLE PRIMERA</t>
  </si>
  <si>
    <t>K0779</t>
  </si>
  <si>
    <t>SEGUNDA ETAPA REHABILITACIÓN Y PAVIMENTACIÓN DE LA</t>
  </si>
  <si>
    <t>K0781</t>
  </si>
  <si>
    <t>OBRA PUBLICA CALLE INSURGENTES, EL DORMIDO</t>
  </si>
  <si>
    <t>K0783</t>
  </si>
  <si>
    <t>PAVIMENTACION DE LA CALLE IGNACIO ZARAGOZA EN LA C</t>
  </si>
  <si>
    <t>K0784</t>
  </si>
  <si>
    <t>PAVIMENTACION DE CALLE LERMA 2° ETAPA,  COLONIA LA</t>
  </si>
  <si>
    <t>K0785</t>
  </si>
  <si>
    <t>CONSTRUCCION DE ADEME EN LA COMUNIDAD DE SANTA TER</t>
  </si>
  <si>
    <t>K0787</t>
  </si>
  <si>
    <t>SEGUNDA ETAPA DE PAVIMENTACION DE CALLE INDEPENDEN</t>
  </si>
  <si>
    <t>K0788</t>
  </si>
  <si>
    <t>REHABILITACION DE ALUMBRADO PUBLICO CALLE MIGUEL H</t>
  </si>
  <si>
    <t>K0789</t>
  </si>
  <si>
    <t>REHABILITACION DE JARDIN PRINCIPAL SANTIAGO MARAVA</t>
  </si>
  <si>
    <t>K0790</t>
  </si>
  <si>
    <t>REMODELACIÓN DE ÁREA DEPORTIVA EN LA COMUNIDAD DE</t>
  </si>
  <si>
    <t>K0791</t>
  </si>
  <si>
    <t>REHABILITACION CALLE ORTEGA</t>
  </si>
  <si>
    <t>K0792</t>
  </si>
  <si>
    <t>REHAB. CARPETA ASFALTICA COM. LA JARA</t>
  </si>
  <si>
    <t>K0794</t>
  </si>
  <si>
    <t>RED HIDRAULICA Y SANITARIA EN LA CALLE MADERO CABE</t>
  </si>
  <si>
    <t>K0908</t>
  </si>
  <si>
    <t>CONSTRUCCIÓN GAVETAS EN EL PANTEON MUNICIPAL</t>
  </si>
  <si>
    <t>K0909</t>
  </si>
  <si>
    <t>AMPLIACIÓN DE RED HIDRÁULICA EN LA CALLE PROLONGAC</t>
  </si>
  <si>
    <t>K0910</t>
  </si>
  <si>
    <t>AMPLIACION DE LÍNEA SANITARÍA EN LA CALLE PROLONGA</t>
  </si>
  <si>
    <t>K0911</t>
  </si>
  <si>
    <t>AMPLIACIÓN DE RED HIDRÁULICA EN LA CALLE MIGUEL HI</t>
  </si>
  <si>
    <t>K0912</t>
  </si>
  <si>
    <t>AMPLIACIÓN DE LÍNEA SANITARIA EN LA CALLE MIGUEL H</t>
  </si>
  <si>
    <t>K0913</t>
  </si>
  <si>
    <t>AMPLIACIÓN DE RED HIDRÁULICA EN LA CALLE JOSÉ MARÍ</t>
  </si>
  <si>
    <t>K0914</t>
  </si>
  <si>
    <t>AMPLIACIÓN DE LÍNEA SANITARIA EN LA CALLE JOSÉ MAR</t>
  </si>
  <si>
    <t>K0915</t>
  </si>
  <si>
    <t>AMPLIACIÓN DE DRENAJE SANITARIO EN CALLE SAUCES, E</t>
  </si>
  <si>
    <t>K0916</t>
  </si>
  <si>
    <t>AMPLIACIÓN DE DRENAJE SANITARIO EN CALLE SOSTENES</t>
  </si>
  <si>
    <t>K0917</t>
  </si>
  <si>
    <t>CONSTRUCCIÓN DE RED SANITARIA  EN LA CALLE CAMINO</t>
  </si>
  <si>
    <t>K0918</t>
  </si>
  <si>
    <t>REHABILITACIÓN DE DRENAJE SANITARIO EN LA PRIVADA</t>
  </si>
  <si>
    <t>K0919</t>
  </si>
  <si>
    <t>REHABILITACIÓN DE ALUMBRADO PUBLICO DE CABECERA MU</t>
  </si>
  <si>
    <t>K0920</t>
  </si>
  <si>
    <t>EMPEDRADO CALLE JAVIER CARDOSO, EN LA COLONIA EL E</t>
  </si>
  <si>
    <t>K0921</t>
  </si>
  <si>
    <t>CONSTRUCCIÓN DE ADEME EN CANAL DE CALLE ALDAMA NOR</t>
  </si>
  <si>
    <t>K0922</t>
  </si>
  <si>
    <t>CAMINOS SACA COSECHAS 2019</t>
  </si>
  <si>
    <t>K0923</t>
  </si>
  <si>
    <t>CONECTANDO MI CAMINO RURAL 2019</t>
  </si>
  <si>
    <t>K0924</t>
  </si>
  <si>
    <t>REHABILITACIÓN DE LA CALLE AVILA CAMACHO EN CABECE</t>
  </si>
  <si>
    <t>K0925</t>
  </si>
  <si>
    <t>AMPLIACIÓN DE ALUMBRADO PÚBLICO LED SOLAR EN ACCES</t>
  </si>
  <si>
    <t>K0926</t>
  </si>
  <si>
    <t>AMPLIACIÓN DE LÍNEA HIDRÁULICA EN LA CALLE IGNACIO</t>
  </si>
  <si>
    <t>K0927</t>
  </si>
  <si>
    <t>AMPLIACIÓN DE LÍNEA HIDRÁULICA EN LA CALLE JAVIER</t>
  </si>
  <si>
    <t>K0928</t>
  </si>
  <si>
    <t>AMPLIACIÓN DE LÍNEA HIDRÁULICA EN LA CALLE RICARDO</t>
  </si>
  <si>
    <t>K0929</t>
  </si>
  <si>
    <t>AMPLIACIÓN DE LÍNEA HIDRÁULICA EN LA CALLE SAUCES</t>
  </si>
  <si>
    <t>K0930</t>
  </si>
  <si>
    <t>AMPLIACIÓN DE LÍNEA HIDRÁULICA EN LA CALLE SOSTENE</t>
  </si>
  <si>
    <t>K0931</t>
  </si>
  <si>
    <t>AMPLIACIÓN DE RED HIDRÁULICA EN LA CALLE CAMINO AL</t>
  </si>
  <si>
    <t>K0932</t>
  </si>
  <si>
    <t>Pavimentación calle Villanueva Cabecera Municipal</t>
  </si>
  <si>
    <t>K0933</t>
  </si>
  <si>
    <t>Pavimentación calle 5 de Mayo Cabecera Municipal</t>
  </si>
  <si>
    <t>K0934</t>
  </si>
  <si>
    <t>Pavimentación Calle Miguel Hidalgo Cabecera Munici</t>
  </si>
  <si>
    <t>K0935</t>
  </si>
  <si>
    <t>Remodelación Mercado Municipal de Santiago Mvtío</t>
  </si>
  <si>
    <t>K0937</t>
  </si>
  <si>
    <t>REHAB CAMINOS SACA COSECHA CIENEGA CABEC - COL MOR</t>
  </si>
  <si>
    <t>K0938</t>
  </si>
  <si>
    <t>REHAB CAMINOS SACA COSECHA BORRADO,STGO MVTIO - ST</t>
  </si>
  <si>
    <t>K0939</t>
  </si>
  <si>
    <t>REHAB DE CAMINOS SACA COSECHAS CAMINO EN CABECERA</t>
  </si>
  <si>
    <t>K0940</t>
  </si>
  <si>
    <t>REHAB CAMINO SACA COSECHA LA CRUZ, STA RITA - HERM</t>
  </si>
  <si>
    <t>K0941</t>
  </si>
  <si>
    <t>REHAB DE CAMINOS SACA COSECHAS CAMINO SANTA RITA</t>
  </si>
  <si>
    <t>K0942</t>
  </si>
  <si>
    <t>REHABILITACIÓN CAMINO RURAL A SANTA TERESA</t>
  </si>
  <si>
    <t>K0943</t>
  </si>
  <si>
    <t>AMP DE RED HIDRÁULICA C DEPORTIVA DE SANTA TERESA</t>
  </si>
  <si>
    <t>K0944</t>
  </si>
  <si>
    <t>AMP DE LÍNEA SANITARIA DEPORTIVA EN SANTA TERESA</t>
  </si>
  <si>
    <t>K0945</t>
  </si>
  <si>
    <t>SUMINISTRO E INSTALACIÓN 185 MEDIDORES EN JOYITA</t>
  </si>
  <si>
    <t>K0946</t>
  </si>
  <si>
    <t>AMP LÍNEA HIDRÁULICA BLVD TORRES LANDA-CANTARRANAS</t>
  </si>
  <si>
    <t>K0947</t>
  </si>
  <si>
    <t>REH DRENAJE SANITARIO EN CALLE ACCESO A HERMOSILLO</t>
  </si>
  <si>
    <t>K0948</t>
  </si>
  <si>
    <t>SUMINISTRO Y COLOCACION DE PANELES SOLARES</t>
  </si>
  <si>
    <t>Constr de obras p abastecde agua petróleo gas</t>
  </si>
  <si>
    <t>K0949</t>
  </si>
  <si>
    <t>PAVIMENTACION DE LA CALLE IGNACIO JIMENEZ EN CABEC</t>
  </si>
  <si>
    <t>S0954</t>
  </si>
  <si>
    <t>CAMINOS SACA COSECHAS 2018</t>
  </si>
  <si>
    <t>S2657</t>
  </si>
  <si>
    <t>Equipamiento de Gimnasio en el auditorio municipal</t>
  </si>
  <si>
    <t>Instalaciones y equipamiento en construcciones</t>
  </si>
  <si>
    <t>S2672</t>
  </si>
  <si>
    <t>MEJORAMIENTO DE CANALES 2019</t>
  </si>
  <si>
    <t>Municipio de Santiago Maravatío, Guanajuato
Programas y Proyectos de Inversión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</si>
</sst>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128</xdr:row>
      <xdr:rowOff>0</xdr:rowOff>
    </xdr:from>
    <xdr:to>
      <xdr:col>12</xdr:col>
      <xdr:colOff>647699</xdr:colOff>
      <xdr:row>135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7DBA2B-6663-07CB-163C-54644418C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5003125"/>
          <a:ext cx="1256347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4"/>
  <sheetViews>
    <sheetView tabSelected="1" topLeftCell="A105" workbookViewId="0">
      <selection activeCell="B129" sqref="B1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223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5491</v>
      </c>
      <c r="F9" s="29" t="s">
        <v>23</v>
      </c>
      <c r="G9" s="32">
        <f t="shared" ref="G9:G33" si="0">+H9</f>
        <v>5000</v>
      </c>
      <c r="H9" s="33">
        <v>5000</v>
      </c>
      <c r="I9" s="33">
        <v>5000</v>
      </c>
      <c r="J9" s="33">
        <v>0</v>
      </c>
      <c r="K9" s="33">
        <v>0</v>
      </c>
      <c r="L9" s="34">
        <f t="shared" ref="L9:L33" si="1">IFERROR(K9/H9,0)</f>
        <v>0</v>
      </c>
      <c r="M9" s="35">
        <f t="shared" ref="M9:M33" si="2"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5111</v>
      </c>
      <c r="F10" s="29" t="s">
        <v>26</v>
      </c>
      <c r="G10" s="32">
        <f t="shared" si="0"/>
        <v>5000</v>
      </c>
      <c r="H10" s="33">
        <v>5000</v>
      </c>
      <c r="I10" s="33">
        <v>5000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">
      <c r="B11" s="4"/>
      <c r="C11" s="5"/>
      <c r="D11" s="31"/>
      <c r="E11" s="28">
        <v>5191</v>
      </c>
      <c r="F11" s="29" t="s">
        <v>27</v>
      </c>
      <c r="G11" s="32">
        <f t="shared" si="0"/>
        <v>0</v>
      </c>
      <c r="H11" s="33">
        <v>0</v>
      </c>
      <c r="I11" s="33">
        <v>100000</v>
      </c>
      <c r="J11" s="33">
        <v>95899.99</v>
      </c>
      <c r="K11" s="33">
        <v>95899.99</v>
      </c>
      <c r="L11" s="34">
        <f t="shared" si="1"/>
        <v>0</v>
      </c>
      <c r="M11" s="35">
        <f t="shared" si="2"/>
        <v>0.95899990000000002</v>
      </c>
    </row>
    <row r="12" spans="2:13" x14ac:dyDescent="0.2">
      <c r="B12" s="4" t="s">
        <v>28</v>
      </c>
      <c r="C12" s="5"/>
      <c r="D12" s="31" t="s">
        <v>29</v>
      </c>
      <c r="E12" s="28">
        <v>5111</v>
      </c>
      <c r="F12" s="29" t="s">
        <v>26</v>
      </c>
      <c r="G12" s="32">
        <f t="shared" si="0"/>
        <v>5000</v>
      </c>
      <c r="H12" s="33">
        <v>5000</v>
      </c>
      <c r="I12" s="33">
        <v>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 t="s">
        <v>30</v>
      </c>
      <c r="C13" s="5"/>
      <c r="D13" s="31" t="s">
        <v>31</v>
      </c>
      <c r="E13" s="28">
        <v>5111</v>
      </c>
      <c r="F13" s="29" t="s">
        <v>26</v>
      </c>
      <c r="G13" s="32">
        <f t="shared" si="0"/>
        <v>20000</v>
      </c>
      <c r="H13" s="33">
        <v>20000</v>
      </c>
      <c r="I13" s="33">
        <v>20000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5151</v>
      </c>
      <c r="F14" s="29" t="s">
        <v>32</v>
      </c>
      <c r="G14" s="32">
        <f t="shared" si="0"/>
        <v>0</v>
      </c>
      <c r="H14" s="33">
        <v>0</v>
      </c>
      <c r="I14" s="33">
        <v>50000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5191</v>
      </c>
      <c r="F15" s="29" t="s">
        <v>27</v>
      </c>
      <c r="G15" s="32">
        <f t="shared" si="0"/>
        <v>10000</v>
      </c>
      <c r="H15" s="33">
        <v>10000</v>
      </c>
      <c r="I15" s="33">
        <v>10000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/>
      <c r="C16" s="5"/>
      <c r="D16" s="31"/>
      <c r="E16" s="28">
        <v>5211</v>
      </c>
      <c r="F16" s="29" t="s">
        <v>33</v>
      </c>
      <c r="G16" s="32">
        <f t="shared" si="0"/>
        <v>4505.63</v>
      </c>
      <c r="H16" s="33">
        <v>4505.63</v>
      </c>
      <c r="I16" s="33">
        <v>4505.63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 t="s">
        <v>34</v>
      </c>
      <c r="C17" s="5"/>
      <c r="D17" s="31" t="s">
        <v>35</v>
      </c>
      <c r="E17" s="28">
        <v>5151</v>
      </c>
      <c r="F17" s="29" t="s">
        <v>32</v>
      </c>
      <c r="G17" s="32">
        <f t="shared" si="0"/>
        <v>0</v>
      </c>
      <c r="H17" s="33">
        <v>0</v>
      </c>
      <c r="I17" s="33">
        <v>20000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 t="s">
        <v>36</v>
      </c>
      <c r="C18" s="5"/>
      <c r="D18" s="31" t="s">
        <v>37</v>
      </c>
      <c r="E18" s="28">
        <v>5111</v>
      </c>
      <c r="F18" s="29" t="s">
        <v>26</v>
      </c>
      <c r="G18" s="32">
        <f t="shared" si="0"/>
        <v>8000</v>
      </c>
      <c r="H18" s="33">
        <v>8000</v>
      </c>
      <c r="I18" s="33">
        <v>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38</v>
      </c>
      <c r="C19" s="5"/>
      <c r="D19" s="31" t="s">
        <v>39</v>
      </c>
      <c r="E19" s="28">
        <v>5671</v>
      </c>
      <c r="F19" s="29" t="s">
        <v>40</v>
      </c>
      <c r="G19" s="32">
        <f t="shared" si="0"/>
        <v>10400</v>
      </c>
      <c r="H19" s="33">
        <v>10400</v>
      </c>
      <c r="I19" s="33">
        <v>91400</v>
      </c>
      <c r="J19" s="33">
        <v>73500</v>
      </c>
      <c r="K19" s="33">
        <v>73500</v>
      </c>
      <c r="L19" s="34">
        <f t="shared" si="1"/>
        <v>7.0673076923076925</v>
      </c>
      <c r="M19" s="35">
        <f t="shared" si="2"/>
        <v>0.80415754923413563</v>
      </c>
    </row>
    <row r="20" spans="2:13" x14ac:dyDescent="0.2">
      <c r="B20" s="4" t="s">
        <v>41</v>
      </c>
      <c r="C20" s="5"/>
      <c r="D20" s="31" t="s">
        <v>42</v>
      </c>
      <c r="E20" s="28">
        <v>5211</v>
      </c>
      <c r="F20" s="29" t="s">
        <v>33</v>
      </c>
      <c r="G20" s="32">
        <f t="shared" si="0"/>
        <v>0</v>
      </c>
      <c r="H20" s="33">
        <v>0</v>
      </c>
      <c r="I20" s="33">
        <v>5000</v>
      </c>
      <c r="J20" s="33">
        <v>3998</v>
      </c>
      <c r="K20" s="33">
        <v>3998</v>
      </c>
      <c r="L20" s="34">
        <f t="shared" si="1"/>
        <v>0</v>
      </c>
      <c r="M20" s="35">
        <f t="shared" si="2"/>
        <v>0.79959999999999998</v>
      </c>
    </row>
    <row r="21" spans="2:13" x14ac:dyDescent="0.2">
      <c r="B21" s="4" t="s">
        <v>43</v>
      </c>
      <c r="C21" s="5"/>
      <c r="D21" s="31" t="s">
        <v>44</v>
      </c>
      <c r="E21" s="28">
        <v>5671</v>
      </c>
      <c r="F21" s="29" t="s">
        <v>40</v>
      </c>
      <c r="G21" s="32">
        <f t="shared" si="0"/>
        <v>15000</v>
      </c>
      <c r="H21" s="33">
        <v>15000</v>
      </c>
      <c r="I21" s="33">
        <v>15000</v>
      </c>
      <c r="J21" s="33">
        <v>14000.01</v>
      </c>
      <c r="K21" s="33">
        <v>14000.01</v>
      </c>
      <c r="L21" s="34">
        <f t="shared" si="1"/>
        <v>0.933334</v>
      </c>
      <c r="M21" s="35">
        <f t="shared" si="2"/>
        <v>0.933334</v>
      </c>
    </row>
    <row r="22" spans="2:13" x14ac:dyDescent="0.2">
      <c r="B22" s="4" t="s">
        <v>45</v>
      </c>
      <c r="C22" s="5"/>
      <c r="D22" s="31" t="s">
        <v>46</v>
      </c>
      <c r="E22" s="28">
        <v>5621</v>
      </c>
      <c r="F22" s="29" t="s">
        <v>47</v>
      </c>
      <c r="G22" s="32">
        <f t="shared" si="0"/>
        <v>8320</v>
      </c>
      <c r="H22" s="33">
        <v>8320</v>
      </c>
      <c r="I22" s="33">
        <v>8320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">
      <c r="B23" s="4" t="s">
        <v>48</v>
      </c>
      <c r="C23" s="5"/>
      <c r="D23" s="31" t="s">
        <v>49</v>
      </c>
      <c r="E23" s="28">
        <v>5671</v>
      </c>
      <c r="F23" s="29" t="s">
        <v>40</v>
      </c>
      <c r="G23" s="32">
        <f t="shared" si="0"/>
        <v>15000</v>
      </c>
      <c r="H23" s="33">
        <v>15000</v>
      </c>
      <c r="I23" s="33">
        <v>15000</v>
      </c>
      <c r="J23" s="33">
        <v>14430</v>
      </c>
      <c r="K23" s="33">
        <v>14430</v>
      </c>
      <c r="L23" s="34">
        <f t="shared" si="1"/>
        <v>0.96199999999999997</v>
      </c>
      <c r="M23" s="35">
        <f t="shared" si="2"/>
        <v>0.96199999999999997</v>
      </c>
    </row>
    <row r="24" spans="2:13" ht="22.5" x14ac:dyDescent="0.2">
      <c r="B24" s="4" t="s">
        <v>50</v>
      </c>
      <c r="C24" s="5"/>
      <c r="D24" s="31" t="s">
        <v>51</v>
      </c>
      <c r="E24" s="28">
        <v>5231</v>
      </c>
      <c r="F24" s="29" t="s">
        <v>52</v>
      </c>
      <c r="G24" s="32">
        <f t="shared" si="0"/>
        <v>28000</v>
      </c>
      <c r="H24" s="33">
        <v>28000</v>
      </c>
      <c r="I24" s="33">
        <v>28000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">
      <c r="B25" s="4" t="s">
        <v>53</v>
      </c>
      <c r="C25" s="5"/>
      <c r="D25" s="31" t="s">
        <v>54</v>
      </c>
      <c r="E25" s="28">
        <v>5651</v>
      </c>
      <c r="F25" s="29" t="s">
        <v>55</v>
      </c>
      <c r="G25" s="32">
        <f t="shared" si="0"/>
        <v>0</v>
      </c>
      <c r="H25" s="33">
        <v>0</v>
      </c>
      <c r="I25" s="33">
        <v>14075.48</v>
      </c>
      <c r="J25" s="33">
        <v>14075.48</v>
      </c>
      <c r="K25" s="33">
        <v>14075.48</v>
      </c>
      <c r="L25" s="34">
        <f t="shared" si="1"/>
        <v>0</v>
      </c>
      <c r="M25" s="35">
        <f t="shared" si="2"/>
        <v>1</v>
      </c>
    </row>
    <row r="26" spans="2:13" x14ac:dyDescent="0.2">
      <c r="B26" s="4" t="s">
        <v>56</v>
      </c>
      <c r="C26" s="5"/>
      <c r="D26" s="31" t="s">
        <v>57</v>
      </c>
      <c r="E26" s="28">
        <v>5111</v>
      </c>
      <c r="F26" s="29" t="s">
        <v>26</v>
      </c>
      <c r="G26" s="32">
        <f t="shared" si="0"/>
        <v>0</v>
      </c>
      <c r="H26" s="33">
        <v>0</v>
      </c>
      <c r="I26" s="33">
        <v>8000</v>
      </c>
      <c r="J26" s="33">
        <v>7562</v>
      </c>
      <c r="K26" s="33">
        <v>7562</v>
      </c>
      <c r="L26" s="34">
        <f t="shared" si="1"/>
        <v>0</v>
      </c>
      <c r="M26" s="35">
        <f t="shared" si="2"/>
        <v>0.94525000000000003</v>
      </c>
    </row>
    <row r="27" spans="2:13" x14ac:dyDescent="0.2">
      <c r="B27" s="4" t="s">
        <v>58</v>
      </c>
      <c r="C27" s="5"/>
      <c r="D27" s="31" t="s">
        <v>59</v>
      </c>
      <c r="E27" s="28">
        <v>5111</v>
      </c>
      <c r="F27" s="29" t="s">
        <v>26</v>
      </c>
      <c r="G27" s="32">
        <f t="shared" si="0"/>
        <v>5000</v>
      </c>
      <c r="H27" s="33">
        <v>5000</v>
      </c>
      <c r="I27" s="33">
        <v>5000</v>
      </c>
      <c r="J27" s="33">
        <v>4199</v>
      </c>
      <c r="K27" s="33">
        <v>4199</v>
      </c>
      <c r="L27" s="34">
        <f t="shared" si="1"/>
        <v>0.83979999999999999</v>
      </c>
      <c r="M27" s="35">
        <f t="shared" si="2"/>
        <v>0.83979999999999999</v>
      </c>
    </row>
    <row r="28" spans="2:13" x14ac:dyDescent="0.2">
      <c r="B28" s="4"/>
      <c r="C28" s="5"/>
      <c r="D28" s="31"/>
      <c r="E28" s="28">
        <v>5151</v>
      </c>
      <c r="F28" s="29" t="s">
        <v>32</v>
      </c>
      <c r="G28" s="32">
        <f t="shared" si="0"/>
        <v>0</v>
      </c>
      <c r="H28" s="33">
        <v>0</v>
      </c>
      <c r="I28" s="33">
        <v>7000</v>
      </c>
      <c r="J28" s="33">
        <v>2999</v>
      </c>
      <c r="K28" s="33">
        <v>2999</v>
      </c>
      <c r="L28" s="34">
        <f t="shared" si="1"/>
        <v>0</v>
      </c>
      <c r="M28" s="35">
        <f t="shared" si="2"/>
        <v>0.42842857142857144</v>
      </c>
    </row>
    <row r="29" spans="2:13" x14ac:dyDescent="0.2">
      <c r="B29" s="4" t="s">
        <v>60</v>
      </c>
      <c r="C29" s="5"/>
      <c r="D29" s="31" t="s">
        <v>61</v>
      </c>
      <c r="E29" s="28">
        <v>5151</v>
      </c>
      <c r="F29" s="29" t="s">
        <v>32</v>
      </c>
      <c r="G29" s="32">
        <f t="shared" si="0"/>
        <v>0</v>
      </c>
      <c r="H29" s="33">
        <v>0</v>
      </c>
      <c r="I29" s="33">
        <v>16000</v>
      </c>
      <c r="J29" s="33">
        <v>14499</v>
      </c>
      <c r="K29" s="33">
        <v>14499</v>
      </c>
      <c r="L29" s="34">
        <f t="shared" si="1"/>
        <v>0</v>
      </c>
      <c r="M29" s="35">
        <f t="shared" si="2"/>
        <v>0.90618750000000003</v>
      </c>
    </row>
    <row r="30" spans="2:13" x14ac:dyDescent="0.2">
      <c r="B30" s="4" t="s">
        <v>62</v>
      </c>
      <c r="C30" s="5"/>
      <c r="D30" s="31" t="s">
        <v>63</v>
      </c>
      <c r="E30" s="28">
        <v>5191</v>
      </c>
      <c r="F30" s="29" t="s">
        <v>27</v>
      </c>
      <c r="G30" s="32">
        <f t="shared" si="0"/>
        <v>2000</v>
      </c>
      <c r="H30" s="33">
        <v>2000</v>
      </c>
      <c r="I30" s="33">
        <v>2000</v>
      </c>
      <c r="J30" s="33">
        <v>0</v>
      </c>
      <c r="K30" s="33">
        <v>0</v>
      </c>
      <c r="L30" s="34">
        <f t="shared" si="1"/>
        <v>0</v>
      </c>
      <c r="M30" s="35">
        <f t="shared" si="2"/>
        <v>0</v>
      </c>
    </row>
    <row r="31" spans="2:13" ht="22.5" x14ac:dyDescent="0.2">
      <c r="B31" s="4" t="s">
        <v>64</v>
      </c>
      <c r="C31" s="5"/>
      <c r="D31" s="31" t="s">
        <v>65</v>
      </c>
      <c r="E31" s="28">
        <v>5151</v>
      </c>
      <c r="F31" s="29" t="s">
        <v>32</v>
      </c>
      <c r="G31" s="32">
        <f t="shared" si="0"/>
        <v>110973.02</v>
      </c>
      <c r="H31" s="33">
        <v>110973.02</v>
      </c>
      <c r="I31" s="33">
        <v>0</v>
      </c>
      <c r="J31" s="33">
        <v>0</v>
      </c>
      <c r="K31" s="33">
        <v>0</v>
      </c>
      <c r="L31" s="34">
        <f t="shared" si="1"/>
        <v>0</v>
      </c>
      <c r="M31" s="35">
        <f t="shared" si="2"/>
        <v>0</v>
      </c>
    </row>
    <row r="32" spans="2:13" ht="22.5" x14ac:dyDescent="0.2">
      <c r="B32" s="4" t="s">
        <v>66</v>
      </c>
      <c r="C32" s="5"/>
      <c r="D32" s="31" t="s">
        <v>67</v>
      </c>
      <c r="E32" s="28">
        <v>5891</v>
      </c>
      <c r="F32" s="29" t="s">
        <v>68</v>
      </c>
      <c r="G32" s="32">
        <f t="shared" si="0"/>
        <v>0</v>
      </c>
      <c r="H32" s="33">
        <v>0</v>
      </c>
      <c r="I32" s="33">
        <v>0</v>
      </c>
      <c r="J32" s="33">
        <v>0</v>
      </c>
      <c r="K32" s="33">
        <v>0</v>
      </c>
      <c r="L32" s="34">
        <f t="shared" si="1"/>
        <v>0</v>
      </c>
      <c r="M32" s="35">
        <f t="shared" si="2"/>
        <v>0</v>
      </c>
    </row>
    <row r="33" spans="2:13" x14ac:dyDescent="0.2">
      <c r="B33" s="4" t="s">
        <v>69</v>
      </c>
      <c r="C33" s="5"/>
      <c r="D33" s="31" t="s">
        <v>70</v>
      </c>
      <c r="E33" s="28">
        <v>5151</v>
      </c>
      <c r="F33" s="29" t="s">
        <v>32</v>
      </c>
      <c r="G33" s="32">
        <f t="shared" si="0"/>
        <v>0</v>
      </c>
      <c r="H33" s="33">
        <v>0</v>
      </c>
      <c r="I33" s="33">
        <v>17000</v>
      </c>
      <c r="J33" s="33">
        <v>17000</v>
      </c>
      <c r="K33" s="33">
        <v>17000</v>
      </c>
      <c r="L33" s="34">
        <f t="shared" si="1"/>
        <v>0</v>
      </c>
      <c r="M33" s="35">
        <f t="shared" si="2"/>
        <v>1</v>
      </c>
    </row>
    <row r="34" spans="2:13" x14ac:dyDescent="0.2">
      <c r="B34" s="4"/>
      <c r="C34" s="5"/>
      <c r="D34" s="31"/>
      <c r="E34" s="36"/>
      <c r="F34" s="37"/>
      <c r="G34" s="41"/>
      <c r="H34" s="41"/>
      <c r="I34" s="41"/>
      <c r="J34" s="41"/>
      <c r="K34" s="41"/>
      <c r="L34" s="38"/>
      <c r="M34" s="39"/>
    </row>
    <row r="35" spans="2:13" x14ac:dyDescent="0.2">
      <c r="B35" s="4"/>
      <c r="C35" s="5"/>
      <c r="D35" s="26"/>
      <c r="E35" s="40"/>
      <c r="F35" s="26"/>
      <c r="G35" s="26"/>
      <c r="H35" s="26"/>
      <c r="I35" s="26"/>
      <c r="J35" s="26"/>
      <c r="K35" s="26"/>
      <c r="L35" s="26"/>
      <c r="M35" s="27"/>
    </row>
    <row r="36" spans="2:13" ht="13.15" customHeight="1" x14ac:dyDescent="0.2">
      <c r="B36" s="85" t="s">
        <v>14</v>
      </c>
      <c r="C36" s="86"/>
      <c r="D36" s="86"/>
      <c r="E36" s="86"/>
      <c r="F36" s="86"/>
      <c r="G36" s="7">
        <f>SUM(G9:G33)</f>
        <v>252198.65000000002</v>
      </c>
      <c r="H36" s="7">
        <f>SUM(H9:H33)</f>
        <v>252198.65000000002</v>
      </c>
      <c r="I36" s="7">
        <f>SUM(I9:I33)</f>
        <v>446301.11</v>
      </c>
      <c r="J36" s="7">
        <f>SUM(J9:J33)</f>
        <v>262162.48</v>
      </c>
      <c r="K36" s="7">
        <f>SUM(K9:K33)</f>
        <v>262162.48</v>
      </c>
      <c r="L36" s="8">
        <f>IFERROR(K36/H36,0)</f>
        <v>1.0395078641380513</v>
      </c>
      <c r="M36" s="9">
        <f>IFERROR(K36/I36,0)</f>
        <v>0.58741166922036114</v>
      </c>
    </row>
    <row r="37" spans="2:13" ht="4.9000000000000004" customHeight="1" x14ac:dyDescent="0.2">
      <c r="B37" s="4"/>
      <c r="C37" s="5"/>
      <c r="D37" s="26"/>
      <c r="E37" s="40"/>
      <c r="F37" s="26"/>
      <c r="G37" s="26"/>
      <c r="H37" s="26"/>
      <c r="I37" s="26"/>
      <c r="J37" s="26"/>
      <c r="K37" s="26"/>
      <c r="L37" s="26"/>
      <c r="M37" s="27"/>
    </row>
    <row r="38" spans="2:13" ht="13.15" customHeight="1" x14ac:dyDescent="0.2">
      <c r="B38" s="87" t="s">
        <v>15</v>
      </c>
      <c r="C38" s="84"/>
      <c r="D38" s="84"/>
      <c r="E38" s="21"/>
      <c r="F38" s="25"/>
      <c r="G38" s="26"/>
      <c r="H38" s="26"/>
      <c r="I38" s="26"/>
      <c r="J38" s="26"/>
      <c r="K38" s="26"/>
      <c r="L38" s="26"/>
      <c r="M38" s="27"/>
    </row>
    <row r="39" spans="2:13" ht="13.15" customHeight="1" x14ac:dyDescent="0.2">
      <c r="B39" s="24"/>
      <c r="C39" s="84" t="s">
        <v>16</v>
      </c>
      <c r="D39" s="84"/>
      <c r="E39" s="21"/>
      <c r="F39" s="25"/>
      <c r="G39" s="26"/>
      <c r="H39" s="26"/>
      <c r="I39" s="26"/>
      <c r="J39" s="26"/>
      <c r="K39" s="26"/>
      <c r="L39" s="26"/>
      <c r="M39" s="27"/>
    </row>
    <row r="40" spans="2:13" ht="6" customHeight="1" x14ac:dyDescent="0.2">
      <c r="B40" s="42"/>
      <c r="C40" s="43"/>
      <c r="D40" s="43"/>
      <c r="E40" s="36"/>
      <c r="F40" s="43"/>
      <c r="G40" s="26"/>
      <c r="H40" s="26"/>
      <c r="I40" s="26"/>
      <c r="J40" s="26"/>
      <c r="K40" s="26"/>
      <c r="L40" s="26"/>
      <c r="M40" s="27"/>
    </row>
    <row r="41" spans="2:13" x14ac:dyDescent="0.2">
      <c r="B41" s="4" t="s">
        <v>34</v>
      </c>
      <c r="C41" s="5"/>
      <c r="D41" s="26" t="s">
        <v>35</v>
      </c>
      <c r="E41" s="40">
        <v>6141</v>
      </c>
      <c r="F41" s="26" t="s">
        <v>71</v>
      </c>
      <c r="G41" s="32">
        <f t="shared" ref="G41:G72" si="3">+H41</f>
        <v>256877.89</v>
      </c>
      <c r="H41" s="33">
        <v>256877.89</v>
      </c>
      <c r="I41" s="33">
        <v>0</v>
      </c>
      <c r="J41" s="33">
        <v>0</v>
      </c>
      <c r="K41" s="33">
        <v>0</v>
      </c>
      <c r="L41" s="34">
        <f t="shared" ref="L41:L72" si="4">IFERROR(K41/H41,0)</f>
        <v>0</v>
      </c>
      <c r="M41" s="35">
        <f t="shared" ref="M41:M72" si="5">IFERROR(K41/I41,0)</f>
        <v>0</v>
      </c>
    </row>
    <row r="42" spans="2:13" x14ac:dyDescent="0.2">
      <c r="B42" s="4"/>
      <c r="C42" s="5"/>
      <c r="D42" s="26"/>
      <c r="E42" s="40">
        <v>6221</v>
      </c>
      <c r="F42" s="26" t="s">
        <v>72</v>
      </c>
      <c r="G42" s="32">
        <f t="shared" si="3"/>
        <v>300000</v>
      </c>
      <c r="H42" s="33">
        <v>300000</v>
      </c>
      <c r="I42" s="33">
        <v>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">
      <c r="B43" s="4"/>
      <c r="C43" s="5"/>
      <c r="D43" s="26"/>
      <c r="E43" s="40">
        <v>6311</v>
      </c>
      <c r="F43" s="26" t="s">
        <v>73</v>
      </c>
      <c r="G43" s="32">
        <f t="shared" si="3"/>
        <v>5000</v>
      </c>
      <c r="H43" s="33">
        <v>5000</v>
      </c>
      <c r="I43" s="33">
        <v>5000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ht="22.5" x14ac:dyDescent="0.2">
      <c r="B44" s="4" t="s">
        <v>64</v>
      </c>
      <c r="C44" s="5"/>
      <c r="D44" s="26" t="s">
        <v>65</v>
      </c>
      <c r="E44" s="40">
        <v>6151</v>
      </c>
      <c r="F44" s="26" t="s">
        <v>74</v>
      </c>
      <c r="G44" s="32">
        <f t="shared" si="3"/>
        <v>3772218.78</v>
      </c>
      <c r="H44" s="33">
        <v>3772218.78</v>
      </c>
      <c r="I44" s="33">
        <v>0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">
      <c r="B45" s="4" t="s">
        <v>75</v>
      </c>
      <c r="C45" s="5"/>
      <c r="D45" s="26" t="s">
        <v>76</v>
      </c>
      <c r="E45" s="40">
        <v>6131</v>
      </c>
      <c r="F45" s="26" t="s">
        <v>77</v>
      </c>
      <c r="G45" s="32">
        <f t="shared" si="3"/>
        <v>4479.79</v>
      </c>
      <c r="H45" s="33">
        <v>4479.79</v>
      </c>
      <c r="I45" s="33">
        <v>0</v>
      </c>
      <c r="J45" s="33">
        <v>0</v>
      </c>
      <c r="K45" s="33">
        <v>0</v>
      </c>
      <c r="L45" s="34">
        <f t="shared" si="4"/>
        <v>0</v>
      </c>
      <c r="M45" s="35">
        <f t="shared" si="5"/>
        <v>0</v>
      </c>
    </row>
    <row r="46" spans="2:13" x14ac:dyDescent="0.2">
      <c r="B46" s="4" t="s">
        <v>78</v>
      </c>
      <c r="C46" s="5"/>
      <c r="D46" s="26" t="s">
        <v>79</v>
      </c>
      <c r="E46" s="40">
        <v>6141</v>
      </c>
      <c r="F46" s="26" t="s">
        <v>71</v>
      </c>
      <c r="G46" s="32">
        <f t="shared" si="3"/>
        <v>684886.42</v>
      </c>
      <c r="H46" s="33">
        <v>684886.42</v>
      </c>
      <c r="I46" s="33">
        <v>693279.58</v>
      </c>
      <c r="J46" s="33">
        <v>693279.57</v>
      </c>
      <c r="K46" s="33">
        <v>693279.57</v>
      </c>
      <c r="L46" s="34">
        <f t="shared" si="4"/>
        <v>1.0122548056946434</v>
      </c>
      <c r="M46" s="35">
        <f t="shared" si="5"/>
        <v>0.99999998557580472</v>
      </c>
    </row>
    <row r="47" spans="2:13" x14ac:dyDescent="0.2">
      <c r="B47" s="4" t="s">
        <v>80</v>
      </c>
      <c r="C47" s="5"/>
      <c r="D47" s="26" t="s">
        <v>81</v>
      </c>
      <c r="E47" s="40">
        <v>6141</v>
      </c>
      <c r="F47" s="26" t="s">
        <v>71</v>
      </c>
      <c r="G47" s="32">
        <f t="shared" si="3"/>
        <v>572275.49</v>
      </c>
      <c r="H47" s="33">
        <v>572275.49</v>
      </c>
      <c r="I47" s="33">
        <v>573169.87</v>
      </c>
      <c r="J47" s="33">
        <v>504094.86</v>
      </c>
      <c r="K47" s="33">
        <v>504094.86</v>
      </c>
      <c r="L47" s="34">
        <f t="shared" si="4"/>
        <v>0.88086047508342524</v>
      </c>
      <c r="M47" s="35">
        <f t="shared" si="5"/>
        <v>0.87948597158465425</v>
      </c>
    </row>
    <row r="48" spans="2:13" x14ac:dyDescent="0.2">
      <c r="B48" s="4" t="s">
        <v>82</v>
      </c>
      <c r="C48" s="5"/>
      <c r="D48" s="26" t="s">
        <v>83</v>
      </c>
      <c r="E48" s="40">
        <v>6141</v>
      </c>
      <c r="F48" s="26" t="s">
        <v>71</v>
      </c>
      <c r="G48" s="32">
        <f t="shared" si="3"/>
        <v>0</v>
      </c>
      <c r="H48" s="33">
        <v>0</v>
      </c>
      <c r="I48" s="33">
        <v>1656729.16</v>
      </c>
      <c r="J48" s="33">
        <v>1653913.16</v>
      </c>
      <c r="K48" s="33">
        <v>1653913.16</v>
      </c>
      <c r="L48" s="34">
        <f t="shared" si="4"/>
        <v>0</v>
      </c>
      <c r="M48" s="35">
        <f t="shared" si="5"/>
        <v>0.99830026532520255</v>
      </c>
    </row>
    <row r="49" spans="2:13" x14ac:dyDescent="0.2">
      <c r="B49" s="4" t="s">
        <v>84</v>
      </c>
      <c r="C49" s="5"/>
      <c r="D49" s="26" t="s">
        <v>85</v>
      </c>
      <c r="E49" s="40">
        <v>6141</v>
      </c>
      <c r="F49" s="26" t="s">
        <v>71</v>
      </c>
      <c r="G49" s="32">
        <f t="shared" si="3"/>
        <v>0</v>
      </c>
      <c r="H49" s="33">
        <v>0</v>
      </c>
      <c r="I49" s="33">
        <v>1395458.5</v>
      </c>
      <c r="J49" s="33">
        <v>1265161.1399999999</v>
      </c>
      <c r="K49" s="33">
        <v>1265161.1399999999</v>
      </c>
      <c r="L49" s="34">
        <f t="shared" si="4"/>
        <v>0</v>
      </c>
      <c r="M49" s="35">
        <f t="shared" si="5"/>
        <v>0.90662756362872843</v>
      </c>
    </row>
    <row r="50" spans="2:13" ht="22.5" x14ac:dyDescent="0.2">
      <c r="B50" s="4" t="s">
        <v>86</v>
      </c>
      <c r="C50" s="5"/>
      <c r="D50" s="26" t="s">
        <v>87</v>
      </c>
      <c r="E50" s="40">
        <v>6141</v>
      </c>
      <c r="F50" s="26" t="s">
        <v>71</v>
      </c>
      <c r="G50" s="32">
        <f t="shared" si="3"/>
        <v>0</v>
      </c>
      <c r="H50" s="33">
        <v>0</v>
      </c>
      <c r="I50" s="33">
        <v>1196339.8600000001</v>
      </c>
      <c r="J50" s="33">
        <v>1184160.6100000001</v>
      </c>
      <c r="K50" s="33">
        <v>1184160.6100000001</v>
      </c>
      <c r="L50" s="34">
        <f t="shared" si="4"/>
        <v>0</v>
      </c>
      <c r="M50" s="35">
        <f t="shared" si="5"/>
        <v>0.98981957351149363</v>
      </c>
    </row>
    <row r="51" spans="2:13" x14ac:dyDescent="0.2">
      <c r="B51" s="4" t="s">
        <v>88</v>
      </c>
      <c r="C51" s="5"/>
      <c r="D51" s="26" t="s">
        <v>89</v>
      </c>
      <c r="E51" s="40">
        <v>6141</v>
      </c>
      <c r="F51" s="26" t="s">
        <v>71</v>
      </c>
      <c r="G51" s="32">
        <f t="shared" si="3"/>
        <v>53856.88</v>
      </c>
      <c r="H51" s="33">
        <v>53856.88</v>
      </c>
      <c r="I51" s="33">
        <v>53856.88</v>
      </c>
      <c r="J51" s="33">
        <v>50317.22</v>
      </c>
      <c r="K51" s="33">
        <v>50317.22</v>
      </c>
      <c r="L51" s="34">
        <f t="shared" si="4"/>
        <v>0.93427654925424575</v>
      </c>
      <c r="M51" s="35">
        <f t="shared" si="5"/>
        <v>0.93427654925424575</v>
      </c>
    </row>
    <row r="52" spans="2:13" x14ac:dyDescent="0.2">
      <c r="B52" s="4" t="s">
        <v>90</v>
      </c>
      <c r="C52" s="5"/>
      <c r="D52" s="26" t="s">
        <v>91</v>
      </c>
      <c r="E52" s="40">
        <v>6141</v>
      </c>
      <c r="F52" s="26" t="s">
        <v>71</v>
      </c>
      <c r="G52" s="32">
        <f t="shared" si="3"/>
        <v>5000000</v>
      </c>
      <c r="H52" s="33">
        <v>5000000</v>
      </c>
      <c r="I52" s="33">
        <v>0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x14ac:dyDescent="0.2">
      <c r="B53" s="4" t="s">
        <v>92</v>
      </c>
      <c r="C53" s="5"/>
      <c r="D53" s="26" t="s">
        <v>93</v>
      </c>
      <c r="E53" s="40">
        <v>6141</v>
      </c>
      <c r="F53" s="26" t="s">
        <v>71</v>
      </c>
      <c r="G53" s="32">
        <f t="shared" si="3"/>
        <v>5400000</v>
      </c>
      <c r="H53" s="33">
        <v>5400000</v>
      </c>
      <c r="I53" s="33">
        <v>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ht="22.5" x14ac:dyDescent="0.2">
      <c r="B54" s="4" t="s">
        <v>94</v>
      </c>
      <c r="C54" s="5"/>
      <c r="D54" s="26" t="s">
        <v>95</v>
      </c>
      <c r="E54" s="40">
        <v>6141</v>
      </c>
      <c r="F54" s="26" t="s">
        <v>71</v>
      </c>
      <c r="G54" s="32">
        <f t="shared" si="3"/>
        <v>83731.86</v>
      </c>
      <c r="H54" s="33">
        <v>83731.86</v>
      </c>
      <c r="I54" s="33">
        <v>83731.86</v>
      </c>
      <c r="J54" s="33">
        <v>83731.850000000006</v>
      </c>
      <c r="K54" s="33">
        <v>83731.850000000006</v>
      </c>
      <c r="L54" s="34">
        <f t="shared" si="4"/>
        <v>0.99999988057114708</v>
      </c>
      <c r="M54" s="35">
        <f t="shared" si="5"/>
        <v>0.99999988057114708</v>
      </c>
    </row>
    <row r="55" spans="2:13" x14ac:dyDescent="0.2">
      <c r="B55" s="4" t="s">
        <v>96</v>
      </c>
      <c r="C55" s="5"/>
      <c r="D55" s="26" t="s">
        <v>97</v>
      </c>
      <c r="E55" s="40">
        <v>6161</v>
      </c>
      <c r="F55" s="26" t="s">
        <v>98</v>
      </c>
      <c r="G55" s="32">
        <f t="shared" si="3"/>
        <v>0</v>
      </c>
      <c r="H55" s="33">
        <v>0</v>
      </c>
      <c r="I55" s="33">
        <v>456470.39</v>
      </c>
      <c r="J55" s="33">
        <v>456470.39</v>
      </c>
      <c r="K55" s="33">
        <v>456470.39</v>
      </c>
      <c r="L55" s="34">
        <f t="shared" si="4"/>
        <v>0</v>
      </c>
      <c r="M55" s="35">
        <f t="shared" si="5"/>
        <v>1</v>
      </c>
    </row>
    <row r="56" spans="2:13" ht="22.5" x14ac:dyDescent="0.2">
      <c r="B56" s="4" t="s">
        <v>99</v>
      </c>
      <c r="C56" s="5"/>
      <c r="D56" s="26" t="s">
        <v>100</v>
      </c>
      <c r="E56" s="40">
        <v>6161</v>
      </c>
      <c r="F56" s="26" t="s">
        <v>98</v>
      </c>
      <c r="G56" s="32">
        <f t="shared" si="3"/>
        <v>0</v>
      </c>
      <c r="H56" s="33">
        <v>0</v>
      </c>
      <c r="I56" s="33">
        <v>100000</v>
      </c>
      <c r="J56" s="33">
        <v>100000</v>
      </c>
      <c r="K56" s="33">
        <v>100000</v>
      </c>
      <c r="L56" s="34">
        <f t="shared" si="4"/>
        <v>0</v>
      </c>
      <c r="M56" s="35">
        <f t="shared" si="5"/>
        <v>1</v>
      </c>
    </row>
    <row r="57" spans="2:13" ht="22.5" x14ac:dyDescent="0.2">
      <c r="B57" s="4" t="s">
        <v>101</v>
      </c>
      <c r="C57" s="5"/>
      <c r="D57" s="26" t="s">
        <v>102</v>
      </c>
      <c r="E57" s="40">
        <v>6141</v>
      </c>
      <c r="F57" s="26" t="s">
        <v>71</v>
      </c>
      <c r="G57" s="32">
        <f t="shared" si="3"/>
        <v>0</v>
      </c>
      <c r="H57" s="33">
        <v>0</v>
      </c>
      <c r="I57" s="33">
        <v>160090.98000000001</v>
      </c>
      <c r="J57" s="33">
        <v>154962.22</v>
      </c>
      <c r="K57" s="33">
        <v>154962.22</v>
      </c>
      <c r="L57" s="34">
        <f t="shared" si="4"/>
        <v>0</v>
      </c>
      <c r="M57" s="35">
        <f t="shared" si="5"/>
        <v>0.96796346677370571</v>
      </c>
    </row>
    <row r="58" spans="2:13" x14ac:dyDescent="0.2">
      <c r="B58" s="4" t="s">
        <v>103</v>
      </c>
      <c r="C58" s="5"/>
      <c r="D58" s="26" t="s">
        <v>104</v>
      </c>
      <c r="E58" s="40">
        <v>6141</v>
      </c>
      <c r="F58" s="26" t="s">
        <v>71</v>
      </c>
      <c r="G58" s="32">
        <f t="shared" si="3"/>
        <v>0</v>
      </c>
      <c r="H58" s="33">
        <v>0</v>
      </c>
      <c r="I58" s="33">
        <v>66246.8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">
      <c r="B59" s="4" t="s">
        <v>105</v>
      </c>
      <c r="C59" s="5"/>
      <c r="D59" s="26" t="s">
        <v>106</v>
      </c>
      <c r="E59" s="40">
        <v>6141</v>
      </c>
      <c r="F59" s="26" t="s">
        <v>71</v>
      </c>
      <c r="G59" s="32">
        <f t="shared" si="3"/>
        <v>14994.57</v>
      </c>
      <c r="H59" s="33">
        <v>14994.57</v>
      </c>
      <c r="I59" s="33">
        <v>14994.57</v>
      </c>
      <c r="J59" s="33">
        <v>14994.57</v>
      </c>
      <c r="K59" s="33">
        <v>14994.57</v>
      </c>
      <c r="L59" s="34">
        <f t="shared" si="4"/>
        <v>1</v>
      </c>
      <c r="M59" s="35">
        <f t="shared" si="5"/>
        <v>1</v>
      </c>
    </row>
    <row r="60" spans="2:13" ht="22.5" x14ac:dyDescent="0.2">
      <c r="B60" s="4" t="s">
        <v>107</v>
      </c>
      <c r="C60" s="5"/>
      <c r="D60" s="26" t="s">
        <v>108</v>
      </c>
      <c r="E60" s="40">
        <v>6141</v>
      </c>
      <c r="F60" s="26" t="s">
        <v>71</v>
      </c>
      <c r="G60" s="32">
        <f t="shared" si="3"/>
        <v>0</v>
      </c>
      <c r="H60" s="33">
        <v>0</v>
      </c>
      <c r="I60" s="33">
        <v>10347.44</v>
      </c>
      <c r="J60" s="33">
        <v>10347.44</v>
      </c>
      <c r="K60" s="33">
        <v>10347.44</v>
      </c>
      <c r="L60" s="34">
        <f t="shared" si="4"/>
        <v>0</v>
      </c>
      <c r="M60" s="35">
        <f t="shared" si="5"/>
        <v>1</v>
      </c>
    </row>
    <row r="61" spans="2:13" ht="22.5" x14ac:dyDescent="0.2">
      <c r="B61" s="4" t="s">
        <v>109</v>
      </c>
      <c r="C61" s="5"/>
      <c r="D61" s="26" t="s">
        <v>110</v>
      </c>
      <c r="E61" s="40">
        <v>6141</v>
      </c>
      <c r="F61" s="26" t="s">
        <v>71</v>
      </c>
      <c r="G61" s="32">
        <f t="shared" si="3"/>
        <v>290785.95</v>
      </c>
      <c r="H61" s="33">
        <v>290785.95</v>
      </c>
      <c r="I61" s="33">
        <v>348354.13</v>
      </c>
      <c r="J61" s="33">
        <v>348354.13</v>
      </c>
      <c r="K61" s="33">
        <v>348354.13</v>
      </c>
      <c r="L61" s="34">
        <f t="shared" si="4"/>
        <v>1.1979744207036138</v>
      </c>
      <c r="M61" s="35">
        <f t="shared" si="5"/>
        <v>1</v>
      </c>
    </row>
    <row r="62" spans="2:13" x14ac:dyDescent="0.2">
      <c r="B62" s="4" t="s">
        <v>111</v>
      </c>
      <c r="C62" s="5"/>
      <c r="D62" s="26" t="s">
        <v>112</v>
      </c>
      <c r="E62" s="40">
        <v>6141</v>
      </c>
      <c r="F62" s="26" t="s">
        <v>71</v>
      </c>
      <c r="G62" s="32">
        <f t="shared" si="3"/>
        <v>571602.42000000004</v>
      </c>
      <c r="H62" s="33">
        <v>571602.42000000004</v>
      </c>
      <c r="I62" s="33">
        <v>669046.31999999995</v>
      </c>
      <c r="J62" s="33">
        <v>564610.54</v>
      </c>
      <c r="K62" s="33">
        <v>564610.54</v>
      </c>
      <c r="L62" s="34">
        <f t="shared" si="4"/>
        <v>0.98776793142338337</v>
      </c>
      <c r="M62" s="35">
        <f t="shared" si="5"/>
        <v>0.84390351328739099</v>
      </c>
    </row>
    <row r="63" spans="2:13" ht="22.5" x14ac:dyDescent="0.2">
      <c r="B63" s="4" t="s">
        <v>66</v>
      </c>
      <c r="C63" s="5"/>
      <c r="D63" s="26" t="s">
        <v>67</v>
      </c>
      <c r="E63" s="40">
        <v>6221</v>
      </c>
      <c r="F63" s="26" t="s">
        <v>72</v>
      </c>
      <c r="G63" s="32">
        <f t="shared" si="3"/>
        <v>0</v>
      </c>
      <c r="H63" s="33">
        <v>0</v>
      </c>
      <c r="I63" s="33">
        <v>1635011.09</v>
      </c>
      <c r="J63" s="33">
        <v>1630659.15</v>
      </c>
      <c r="K63" s="33">
        <v>1630659.15</v>
      </c>
      <c r="L63" s="34">
        <f t="shared" si="4"/>
        <v>0</v>
      </c>
      <c r="M63" s="35">
        <f t="shared" si="5"/>
        <v>0.99733828105104771</v>
      </c>
    </row>
    <row r="64" spans="2:13" ht="22.5" x14ac:dyDescent="0.2">
      <c r="B64" s="4" t="s">
        <v>113</v>
      </c>
      <c r="C64" s="5"/>
      <c r="D64" s="26" t="s">
        <v>114</v>
      </c>
      <c r="E64" s="40">
        <v>6141</v>
      </c>
      <c r="F64" s="26" t="s">
        <v>71</v>
      </c>
      <c r="G64" s="32">
        <f t="shared" si="3"/>
        <v>0</v>
      </c>
      <c r="H64" s="33">
        <v>0</v>
      </c>
      <c r="I64" s="33">
        <v>1425539.11</v>
      </c>
      <c r="J64" s="33">
        <v>1342076.9099999999</v>
      </c>
      <c r="K64" s="33">
        <v>1342076.9099999999</v>
      </c>
      <c r="L64" s="34">
        <f t="shared" si="4"/>
        <v>0</v>
      </c>
      <c r="M64" s="35">
        <f t="shared" si="5"/>
        <v>0.94145218506141148</v>
      </c>
    </row>
    <row r="65" spans="2:13" x14ac:dyDescent="0.2">
      <c r="B65" s="4" t="s">
        <v>115</v>
      </c>
      <c r="C65" s="5"/>
      <c r="D65" s="26" t="s">
        <v>116</v>
      </c>
      <c r="E65" s="40">
        <v>6141</v>
      </c>
      <c r="F65" s="26" t="s">
        <v>71</v>
      </c>
      <c r="G65" s="32">
        <f t="shared" si="3"/>
        <v>0</v>
      </c>
      <c r="H65" s="33">
        <v>0</v>
      </c>
      <c r="I65" s="33">
        <v>703240.64</v>
      </c>
      <c r="J65" s="33">
        <v>703240.64</v>
      </c>
      <c r="K65" s="33">
        <v>703240.64</v>
      </c>
      <c r="L65" s="34">
        <f t="shared" si="4"/>
        <v>0</v>
      </c>
      <c r="M65" s="35">
        <f t="shared" si="5"/>
        <v>1</v>
      </c>
    </row>
    <row r="66" spans="2:13" ht="22.5" x14ac:dyDescent="0.2">
      <c r="B66" s="4" t="s">
        <v>117</v>
      </c>
      <c r="C66" s="5"/>
      <c r="D66" s="26" t="s">
        <v>118</v>
      </c>
      <c r="E66" s="40">
        <v>6161</v>
      </c>
      <c r="F66" s="26" t="s">
        <v>98</v>
      </c>
      <c r="G66" s="32">
        <f t="shared" si="3"/>
        <v>0</v>
      </c>
      <c r="H66" s="33">
        <v>0</v>
      </c>
      <c r="I66" s="33">
        <v>250000</v>
      </c>
      <c r="J66" s="33">
        <v>250000</v>
      </c>
      <c r="K66" s="33">
        <v>250000</v>
      </c>
      <c r="L66" s="34">
        <f t="shared" si="4"/>
        <v>0</v>
      </c>
      <c r="M66" s="35">
        <f t="shared" si="5"/>
        <v>1</v>
      </c>
    </row>
    <row r="67" spans="2:13" ht="22.5" x14ac:dyDescent="0.2">
      <c r="B67" s="4" t="s">
        <v>119</v>
      </c>
      <c r="C67" s="5"/>
      <c r="D67" s="26" t="s">
        <v>120</v>
      </c>
      <c r="E67" s="40">
        <v>6141</v>
      </c>
      <c r="F67" s="26" t="s">
        <v>71</v>
      </c>
      <c r="G67" s="32">
        <f t="shared" si="3"/>
        <v>0</v>
      </c>
      <c r="H67" s="33">
        <v>0</v>
      </c>
      <c r="I67" s="33">
        <v>465000</v>
      </c>
      <c r="J67" s="33">
        <v>465000</v>
      </c>
      <c r="K67" s="33">
        <v>465000</v>
      </c>
      <c r="L67" s="34">
        <f t="shared" si="4"/>
        <v>0</v>
      </c>
      <c r="M67" s="35">
        <f t="shared" si="5"/>
        <v>1</v>
      </c>
    </row>
    <row r="68" spans="2:13" ht="22.5" x14ac:dyDescent="0.2">
      <c r="B68" s="4" t="s">
        <v>121</v>
      </c>
      <c r="C68" s="5"/>
      <c r="D68" s="26" t="s">
        <v>122</v>
      </c>
      <c r="E68" s="40">
        <v>6141</v>
      </c>
      <c r="F68" s="26" t="s">
        <v>71</v>
      </c>
      <c r="G68" s="32">
        <f t="shared" si="3"/>
        <v>0</v>
      </c>
      <c r="H68" s="33">
        <v>0</v>
      </c>
      <c r="I68" s="33">
        <v>196646.24</v>
      </c>
      <c r="J68" s="33">
        <v>192688.38</v>
      </c>
      <c r="K68" s="33">
        <v>192688.38</v>
      </c>
      <c r="L68" s="34">
        <f t="shared" si="4"/>
        <v>0</v>
      </c>
      <c r="M68" s="35">
        <f t="shared" si="5"/>
        <v>0.97987319767720971</v>
      </c>
    </row>
    <row r="69" spans="2:13" ht="22.5" x14ac:dyDescent="0.2">
      <c r="B69" s="4" t="s">
        <v>123</v>
      </c>
      <c r="C69" s="5"/>
      <c r="D69" s="26" t="s">
        <v>124</v>
      </c>
      <c r="E69" s="40">
        <v>6121</v>
      </c>
      <c r="F69" s="26" t="s">
        <v>72</v>
      </c>
      <c r="G69" s="32">
        <f t="shared" si="3"/>
        <v>315895.14</v>
      </c>
      <c r="H69" s="33">
        <v>315895.14</v>
      </c>
      <c r="I69" s="33">
        <v>630242.49</v>
      </c>
      <c r="J69" s="33">
        <v>628494.74</v>
      </c>
      <c r="K69" s="33">
        <v>628494.74</v>
      </c>
      <c r="L69" s="34">
        <f t="shared" si="4"/>
        <v>1.9895676141139746</v>
      </c>
      <c r="M69" s="35">
        <f t="shared" si="5"/>
        <v>0.99722686104518277</v>
      </c>
    </row>
    <row r="70" spans="2:13" ht="22.5" x14ac:dyDescent="0.2">
      <c r="B70" s="4" t="s">
        <v>125</v>
      </c>
      <c r="C70" s="5"/>
      <c r="D70" s="26" t="s">
        <v>126</v>
      </c>
      <c r="E70" s="40">
        <v>6221</v>
      </c>
      <c r="F70" s="26" t="s">
        <v>72</v>
      </c>
      <c r="G70" s="32">
        <f t="shared" si="3"/>
        <v>0</v>
      </c>
      <c r="H70" s="33">
        <v>0</v>
      </c>
      <c r="I70" s="33">
        <v>531477.30000000005</v>
      </c>
      <c r="J70" s="33">
        <v>531477.30000000005</v>
      </c>
      <c r="K70" s="33">
        <v>531477.30000000005</v>
      </c>
      <c r="L70" s="34">
        <f t="shared" si="4"/>
        <v>0</v>
      </c>
      <c r="M70" s="35">
        <f t="shared" si="5"/>
        <v>1</v>
      </c>
    </row>
    <row r="71" spans="2:13" x14ac:dyDescent="0.2">
      <c r="B71" s="4" t="s">
        <v>127</v>
      </c>
      <c r="C71" s="5"/>
      <c r="D71" s="26" t="s">
        <v>128</v>
      </c>
      <c r="E71" s="40">
        <v>6141</v>
      </c>
      <c r="F71" s="26" t="s">
        <v>71</v>
      </c>
      <c r="G71" s="32">
        <f t="shared" si="3"/>
        <v>0</v>
      </c>
      <c r="H71" s="33">
        <v>0</v>
      </c>
      <c r="I71" s="33">
        <v>1083845.03</v>
      </c>
      <c r="J71" s="33">
        <v>1083845.03</v>
      </c>
      <c r="K71" s="33">
        <v>1083845.03</v>
      </c>
      <c r="L71" s="34">
        <f t="shared" si="4"/>
        <v>0</v>
      </c>
      <c r="M71" s="35">
        <f t="shared" si="5"/>
        <v>1</v>
      </c>
    </row>
    <row r="72" spans="2:13" x14ac:dyDescent="0.2">
      <c r="B72" s="4" t="s">
        <v>129</v>
      </c>
      <c r="C72" s="5"/>
      <c r="D72" s="26" t="s">
        <v>130</v>
      </c>
      <c r="E72" s="40">
        <v>6141</v>
      </c>
      <c r="F72" s="26" t="s">
        <v>71</v>
      </c>
      <c r="G72" s="32">
        <f t="shared" si="3"/>
        <v>0</v>
      </c>
      <c r="H72" s="33">
        <v>0</v>
      </c>
      <c r="I72" s="33">
        <v>220836.51</v>
      </c>
      <c r="J72" s="33">
        <v>220836.51</v>
      </c>
      <c r="K72" s="33">
        <v>220836.51</v>
      </c>
      <c r="L72" s="34">
        <f t="shared" si="4"/>
        <v>0</v>
      </c>
      <c r="M72" s="35">
        <f t="shared" si="5"/>
        <v>1</v>
      </c>
    </row>
    <row r="73" spans="2:13" ht="22.5" x14ac:dyDescent="0.2">
      <c r="B73" s="4" t="s">
        <v>131</v>
      </c>
      <c r="C73" s="5"/>
      <c r="D73" s="26" t="s">
        <v>132</v>
      </c>
      <c r="E73" s="40">
        <v>6141</v>
      </c>
      <c r="F73" s="26" t="s">
        <v>71</v>
      </c>
      <c r="G73" s="32">
        <f t="shared" ref="G73:G104" si="6">+H73</f>
        <v>164757.57999999999</v>
      </c>
      <c r="H73" s="33">
        <v>164757.57999999999</v>
      </c>
      <c r="I73" s="33">
        <v>179238.99</v>
      </c>
      <c r="J73" s="33">
        <v>179238.59</v>
      </c>
      <c r="K73" s="33">
        <v>179238.59</v>
      </c>
      <c r="L73" s="34">
        <f t="shared" ref="L73:L104" si="7">IFERROR(K73/H73,0)</f>
        <v>1.0878928301811668</v>
      </c>
      <c r="M73" s="35">
        <f t="shared" ref="M73:M104" si="8">IFERROR(K73/I73,0)</f>
        <v>0.99999776834270271</v>
      </c>
    </row>
    <row r="74" spans="2:13" x14ac:dyDescent="0.2">
      <c r="B74" s="4" t="s">
        <v>133</v>
      </c>
      <c r="C74" s="5"/>
      <c r="D74" s="26" t="s">
        <v>134</v>
      </c>
      <c r="E74" s="40">
        <v>6221</v>
      </c>
      <c r="F74" s="26" t="s">
        <v>72</v>
      </c>
      <c r="G74" s="32">
        <f t="shared" si="6"/>
        <v>0</v>
      </c>
      <c r="H74" s="33">
        <v>0</v>
      </c>
      <c r="I74" s="33">
        <v>300000</v>
      </c>
      <c r="J74" s="33">
        <v>299856.21000000002</v>
      </c>
      <c r="K74" s="33">
        <v>299856.21000000002</v>
      </c>
      <c r="L74" s="34">
        <f t="shared" si="7"/>
        <v>0</v>
      </c>
      <c r="M74" s="35">
        <f t="shared" si="8"/>
        <v>0.99952070000000004</v>
      </c>
    </row>
    <row r="75" spans="2:13" ht="22.5" x14ac:dyDescent="0.2">
      <c r="B75" s="4" t="s">
        <v>135</v>
      </c>
      <c r="C75" s="5"/>
      <c r="D75" s="26" t="s">
        <v>136</v>
      </c>
      <c r="E75" s="40">
        <v>6141</v>
      </c>
      <c r="F75" s="26" t="s">
        <v>71</v>
      </c>
      <c r="G75" s="32">
        <f t="shared" si="6"/>
        <v>0</v>
      </c>
      <c r="H75" s="33">
        <v>0</v>
      </c>
      <c r="I75" s="33">
        <v>130000</v>
      </c>
      <c r="J75" s="33">
        <v>129999.99</v>
      </c>
      <c r="K75" s="33">
        <v>129999.99</v>
      </c>
      <c r="L75" s="34">
        <f t="shared" si="7"/>
        <v>0</v>
      </c>
      <c r="M75" s="35">
        <f t="shared" si="8"/>
        <v>0.99999992307692309</v>
      </c>
    </row>
    <row r="76" spans="2:13" ht="22.5" x14ac:dyDescent="0.2">
      <c r="B76" s="4" t="s">
        <v>137</v>
      </c>
      <c r="C76" s="5"/>
      <c r="D76" s="26" t="s">
        <v>138</v>
      </c>
      <c r="E76" s="40">
        <v>6141</v>
      </c>
      <c r="F76" s="26" t="s">
        <v>71</v>
      </c>
      <c r="G76" s="32">
        <f t="shared" si="6"/>
        <v>0</v>
      </c>
      <c r="H76" s="33">
        <v>0</v>
      </c>
      <c r="I76" s="33">
        <v>250000</v>
      </c>
      <c r="J76" s="33">
        <v>249999.99</v>
      </c>
      <c r="K76" s="33">
        <v>249999.99</v>
      </c>
      <c r="L76" s="34">
        <f t="shared" si="7"/>
        <v>0</v>
      </c>
      <c r="M76" s="35">
        <f t="shared" si="8"/>
        <v>0.99999995999999991</v>
      </c>
    </row>
    <row r="77" spans="2:13" x14ac:dyDescent="0.2">
      <c r="B77" s="4" t="s">
        <v>139</v>
      </c>
      <c r="C77" s="5"/>
      <c r="D77" s="26" t="s">
        <v>140</v>
      </c>
      <c r="E77" s="40">
        <v>6141</v>
      </c>
      <c r="F77" s="26" t="s">
        <v>71</v>
      </c>
      <c r="G77" s="32">
        <f t="shared" si="6"/>
        <v>0</v>
      </c>
      <c r="H77" s="33">
        <v>0</v>
      </c>
      <c r="I77" s="33">
        <v>52232.47</v>
      </c>
      <c r="J77" s="33">
        <v>52232.47</v>
      </c>
      <c r="K77" s="33">
        <v>52232.47</v>
      </c>
      <c r="L77" s="34">
        <f t="shared" si="7"/>
        <v>0</v>
      </c>
      <c r="M77" s="35">
        <f t="shared" si="8"/>
        <v>1</v>
      </c>
    </row>
    <row r="78" spans="2:13" x14ac:dyDescent="0.2">
      <c r="B78" s="4" t="s">
        <v>141</v>
      </c>
      <c r="C78" s="5"/>
      <c r="D78" s="26" t="s">
        <v>142</v>
      </c>
      <c r="E78" s="40">
        <v>6141</v>
      </c>
      <c r="F78" s="26" t="s">
        <v>71</v>
      </c>
      <c r="G78" s="32">
        <f t="shared" si="6"/>
        <v>0</v>
      </c>
      <c r="H78" s="33">
        <v>0</v>
      </c>
      <c r="I78" s="33">
        <v>109637.56</v>
      </c>
      <c r="J78" s="33">
        <v>101310.36</v>
      </c>
      <c r="K78" s="33">
        <v>101310.36</v>
      </c>
      <c r="L78" s="34">
        <f t="shared" si="7"/>
        <v>0</v>
      </c>
      <c r="M78" s="35">
        <f t="shared" si="8"/>
        <v>0.9240479266411985</v>
      </c>
    </row>
    <row r="79" spans="2:13" x14ac:dyDescent="0.2">
      <c r="B79" s="4" t="s">
        <v>143</v>
      </c>
      <c r="C79" s="5"/>
      <c r="D79" s="26" t="s">
        <v>144</v>
      </c>
      <c r="E79" s="40">
        <v>6141</v>
      </c>
      <c r="F79" s="26" t="s">
        <v>71</v>
      </c>
      <c r="G79" s="32">
        <f t="shared" si="6"/>
        <v>0</v>
      </c>
      <c r="H79" s="33">
        <v>0</v>
      </c>
      <c r="I79" s="33">
        <v>0</v>
      </c>
      <c r="J79" s="33">
        <v>0</v>
      </c>
      <c r="K79" s="33">
        <v>0</v>
      </c>
      <c r="L79" s="34">
        <f t="shared" si="7"/>
        <v>0</v>
      </c>
      <c r="M79" s="35">
        <f t="shared" si="8"/>
        <v>0</v>
      </c>
    </row>
    <row r="80" spans="2:13" x14ac:dyDescent="0.2">
      <c r="B80" s="4" t="s">
        <v>145</v>
      </c>
      <c r="C80" s="5"/>
      <c r="D80" s="26" t="s">
        <v>146</v>
      </c>
      <c r="E80" s="40">
        <v>6141</v>
      </c>
      <c r="F80" s="26" t="s">
        <v>71</v>
      </c>
      <c r="G80" s="32">
        <f t="shared" si="6"/>
        <v>0</v>
      </c>
      <c r="H80" s="33">
        <v>0</v>
      </c>
      <c r="I80" s="33">
        <v>0</v>
      </c>
      <c r="J80" s="33">
        <v>0</v>
      </c>
      <c r="K80" s="33">
        <v>0</v>
      </c>
      <c r="L80" s="34">
        <f t="shared" si="7"/>
        <v>0</v>
      </c>
      <c r="M80" s="35">
        <f t="shared" si="8"/>
        <v>0</v>
      </c>
    </row>
    <row r="81" spans="2:13" x14ac:dyDescent="0.2">
      <c r="B81" s="4" t="s">
        <v>147</v>
      </c>
      <c r="C81" s="5"/>
      <c r="D81" s="26" t="s">
        <v>148</v>
      </c>
      <c r="E81" s="40">
        <v>6141</v>
      </c>
      <c r="F81" s="26" t="s">
        <v>71</v>
      </c>
      <c r="G81" s="32">
        <f t="shared" si="6"/>
        <v>0</v>
      </c>
      <c r="H81" s="33">
        <v>0</v>
      </c>
      <c r="I81" s="33">
        <v>340566.49</v>
      </c>
      <c r="J81" s="33">
        <v>340566.49</v>
      </c>
      <c r="K81" s="33">
        <v>340566.49</v>
      </c>
      <c r="L81" s="34">
        <f t="shared" si="7"/>
        <v>0</v>
      </c>
      <c r="M81" s="35">
        <f t="shared" si="8"/>
        <v>1</v>
      </c>
    </row>
    <row r="82" spans="2:13" x14ac:dyDescent="0.2">
      <c r="B82" s="4" t="s">
        <v>149</v>
      </c>
      <c r="C82" s="5"/>
      <c r="D82" s="26" t="s">
        <v>150</v>
      </c>
      <c r="E82" s="40">
        <v>6141</v>
      </c>
      <c r="F82" s="26" t="s">
        <v>71</v>
      </c>
      <c r="G82" s="32">
        <f t="shared" si="6"/>
        <v>0</v>
      </c>
      <c r="H82" s="33">
        <v>0</v>
      </c>
      <c r="I82" s="33">
        <v>281072.59999999998</v>
      </c>
      <c r="J82" s="33">
        <v>281072.59999999998</v>
      </c>
      <c r="K82" s="33">
        <v>281072.59999999998</v>
      </c>
      <c r="L82" s="34">
        <f t="shared" si="7"/>
        <v>0</v>
      </c>
      <c r="M82" s="35">
        <f t="shared" si="8"/>
        <v>1</v>
      </c>
    </row>
    <row r="83" spans="2:13" x14ac:dyDescent="0.2">
      <c r="B83" s="4" t="s">
        <v>151</v>
      </c>
      <c r="C83" s="5"/>
      <c r="D83" s="26" t="s">
        <v>152</v>
      </c>
      <c r="E83" s="40">
        <v>6141</v>
      </c>
      <c r="F83" s="26" t="s">
        <v>71</v>
      </c>
      <c r="G83" s="32">
        <f t="shared" si="6"/>
        <v>0</v>
      </c>
      <c r="H83" s="33">
        <v>0</v>
      </c>
      <c r="I83" s="33">
        <v>358863.91</v>
      </c>
      <c r="J83" s="33">
        <v>358863.91</v>
      </c>
      <c r="K83" s="33">
        <v>358863.91</v>
      </c>
      <c r="L83" s="34">
        <f t="shared" si="7"/>
        <v>0</v>
      </c>
      <c r="M83" s="35">
        <f t="shared" si="8"/>
        <v>1</v>
      </c>
    </row>
    <row r="84" spans="2:13" x14ac:dyDescent="0.2">
      <c r="B84" s="4" t="s">
        <v>153</v>
      </c>
      <c r="C84" s="5"/>
      <c r="D84" s="26" t="s">
        <v>154</v>
      </c>
      <c r="E84" s="40">
        <v>6141</v>
      </c>
      <c r="F84" s="26" t="s">
        <v>71</v>
      </c>
      <c r="G84" s="32">
        <f t="shared" si="6"/>
        <v>0</v>
      </c>
      <c r="H84" s="33">
        <v>0</v>
      </c>
      <c r="I84" s="33">
        <v>0</v>
      </c>
      <c r="J84" s="33">
        <v>0</v>
      </c>
      <c r="K84" s="33">
        <v>0</v>
      </c>
      <c r="L84" s="34">
        <f t="shared" si="7"/>
        <v>0</v>
      </c>
      <c r="M84" s="35">
        <f t="shared" si="8"/>
        <v>0</v>
      </c>
    </row>
    <row r="85" spans="2:13" ht="22.5" x14ac:dyDescent="0.2">
      <c r="B85" s="4" t="s">
        <v>155</v>
      </c>
      <c r="C85" s="5"/>
      <c r="D85" s="26" t="s">
        <v>156</v>
      </c>
      <c r="E85" s="40">
        <v>6141</v>
      </c>
      <c r="F85" s="26" t="s">
        <v>71</v>
      </c>
      <c r="G85" s="32">
        <f t="shared" si="6"/>
        <v>0</v>
      </c>
      <c r="H85" s="33">
        <v>0</v>
      </c>
      <c r="I85" s="33">
        <v>0</v>
      </c>
      <c r="J85" s="33">
        <v>0</v>
      </c>
      <c r="K85" s="33">
        <v>0</v>
      </c>
      <c r="L85" s="34">
        <f t="shared" si="7"/>
        <v>0</v>
      </c>
      <c r="M85" s="35">
        <f t="shared" si="8"/>
        <v>0</v>
      </c>
    </row>
    <row r="86" spans="2:13" ht="22.5" x14ac:dyDescent="0.2">
      <c r="B86" s="4" t="s">
        <v>157</v>
      </c>
      <c r="C86" s="5"/>
      <c r="D86" s="26" t="s">
        <v>158</v>
      </c>
      <c r="E86" s="40">
        <v>6141</v>
      </c>
      <c r="F86" s="26" t="s">
        <v>71</v>
      </c>
      <c r="G86" s="32">
        <f t="shared" si="6"/>
        <v>0</v>
      </c>
      <c r="H86" s="33">
        <v>0</v>
      </c>
      <c r="I86" s="33">
        <v>411766.52</v>
      </c>
      <c r="J86" s="33">
        <v>382231.81</v>
      </c>
      <c r="K86" s="33">
        <v>382231.81</v>
      </c>
      <c r="L86" s="34">
        <f t="shared" si="7"/>
        <v>0</v>
      </c>
      <c r="M86" s="35">
        <f t="shared" si="8"/>
        <v>0.92827316315080688</v>
      </c>
    </row>
    <row r="87" spans="2:13" ht="22.5" x14ac:dyDescent="0.2">
      <c r="B87" s="4" t="s">
        <v>159</v>
      </c>
      <c r="C87" s="5"/>
      <c r="D87" s="26" t="s">
        <v>160</v>
      </c>
      <c r="E87" s="40">
        <v>6161</v>
      </c>
      <c r="F87" s="26" t="s">
        <v>98</v>
      </c>
      <c r="G87" s="32">
        <f t="shared" si="6"/>
        <v>0</v>
      </c>
      <c r="H87" s="33">
        <v>0</v>
      </c>
      <c r="I87" s="33">
        <v>300000</v>
      </c>
      <c r="J87" s="33">
        <v>300000</v>
      </c>
      <c r="K87" s="33">
        <v>300000</v>
      </c>
      <c r="L87" s="34">
        <f t="shared" si="7"/>
        <v>0</v>
      </c>
      <c r="M87" s="35">
        <f t="shared" si="8"/>
        <v>1</v>
      </c>
    </row>
    <row r="88" spans="2:13" x14ac:dyDescent="0.2">
      <c r="B88" s="4" t="s">
        <v>161</v>
      </c>
      <c r="C88" s="5"/>
      <c r="D88" s="26" t="s">
        <v>162</v>
      </c>
      <c r="E88" s="40">
        <v>6151</v>
      </c>
      <c r="F88" s="26" t="s">
        <v>74</v>
      </c>
      <c r="G88" s="32">
        <f t="shared" si="6"/>
        <v>0</v>
      </c>
      <c r="H88" s="33">
        <v>0</v>
      </c>
      <c r="I88" s="33">
        <v>0</v>
      </c>
      <c r="J88" s="33">
        <v>0</v>
      </c>
      <c r="K88" s="33">
        <v>0</v>
      </c>
      <c r="L88" s="34">
        <f t="shared" si="7"/>
        <v>0</v>
      </c>
      <c r="M88" s="35">
        <f t="shared" si="8"/>
        <v>0</v>
      </c>
    </row>
    <row r="89" spans="2:13" x14ac:dyDescent="0.2">
      <c r="B89" s="4" t="s">
        <v>163</v>
      </c>
      <c r="C89" s="5"/>
      <c r="D89" s="26" t="s">
        <v>164</v>
      </c>
      <c r="E89" s="40">
        <v>6151</v>
      </c>
      <c r="F89" s="26" t="s">
        <v>74</v>
      </c>
      <c r="G89" s="32">
        <f t="shared" si="6"/>
        <v>0</v>
      </c>
      <c r="H89" s="33">
        <v>0</v>
      </c>
      <c r="I89" s="33">
        <v>0</v>
      </c>
      <c r="J89" s="33">
        <v>0</v>
      </c>
      <c r="K89" s="33">
        <v>0</v>
      </c>
      <c r="L89" s="34">
        <f t="shared" si="7"/>
        <v>0</v>
      </c>
      <c r="M89" s="35">
        <f t="shared" si="8"/>
        <v>0</v>
      </c>
    </row>
    <row r="90" spans="2:13" ht="22.5" x14ac:dyDescent="0.2">
      <c r="B90" s="4" t="s">
        <v>165</v>
      </c>
      <c r="C90" s="5"/>
      <c r="D90" s="26" t="s">
        <v>166</v>
      </c>
      <c r="E90" s="40">
        <v>6141</v>
      </c>
      <c r="F90" s="26" t="s">
        <v>71</v>
      </c>
      <c r="G90" s="32">
        <f t="shared" si="6"/>
        <v>0</v>
      </c>
      <c r="H90" s="33">
        <v>0</v>
      </c>
      <c r="I90" s="33">
        <v>393157.39</v>
      </c>
      <c r="J90" s="33">
        <v>0</v>
      </c>
      <c r="K90" s="33">
        <v>0</v>
      </c>
      <c r="L90" s="34">
        <f t="shared" si="7"/>
        <v>0</v>
      </c>
      <c r="M90" s="35">
        <f t="shared" si="8"/>
        <v>0</v>
      </c>
    </row>
    <row r="91" spans="2:13" ht="22.5" x14ac:dyDescent="0.2">
      <c r="B91" s="4" t="s">
        <v>167</v>
      </c>
      <c r="C91" s="5"/>
      <c r="D91" s="26" t="s">
        <v>168</v>
      </c>
      <c r="E91" s="40">
        <v>6141</v>
      </c>
      <c r="F91" s="26" t="s">
        <v>71</v>
      </c>
      <c r="G91" s="32">
        <f t="shared" si="6"/>
        <v>0</v>
      </c>
      <c r="H91" s="33">
        <v>0</v>
      </c>
      <c r="I91" s="33">
        <v>713710.56</v>
      </c>
      <c r="J91" s="33">
        <v>354724.6</v>
      </c>
      <c r="K91" s="33">
        <v>354724.6</v>
      </c>
      <c r="L91" s="34">
        <f t="shared" si="7"/>
        <v>0</v>
      </c>
      <c r="M91" s="35">
        <f t="shared" si="8"/>
        <v>0.49701464414369873</v>
      </c>
    </row>
    <row r="92" spans="2:13" x14ac:dyDescent="0.2">
      <c r="B92" s="4" t="s">
        <v>169</v>
      </c>
      <c r="C92" s="5"/>
      <c r="D92" s="26" t="s">
        <v>170</v>
      </c>
      <c r="E92" s="40">
        <v>6141</v>
      </c>
      <c r="F92" s="26" t="s">
        <v>71</v>
      </c>
      <c r="G92" s="32">
        <f t="shared" si="6"/>
        <v>0</v>
      </c>
      <c r="H92" s="33">
        <v>0</v>
      </c>
      <c r="I92" s="33">
        <v>169718.87</v>
      </c>
      <c r="J92" s="33">
        <v>80472.58</v>
      </c>
      <c r="K92" s="33">
        <v>80472.58</v>
      </c>
      <c r="L92" s="34">
        <f t="shared" si="7"/>
        <v>0</v>
      </c>
      <c r="M92" s="35">
        <f t="shared" si="8"/>
        <v>0.47415222597227996</v>
      </c>
    </row>
    <row r="93" spans="2:13" x14ac:dyDescent="0.2">
      <c r="B93" s="4" t="s">
        <v>171</v>
      </c>
      <c r="C93" s="5"/>
      <c r="D93" s="26" t="s">
        <v>172</v>
      </c>
      <c r="E93" s="40">
        <v>6141</v>
      </c>
      <c r="F93" s="26" t="s">
        <v>71</v>
      </c>
      <c r="G93" s="32">
        <f t="shared" si="6"/>
        <v>0</v>
      </c>
      <c r="H93" s="33">
        <v>0</v>
      </c>
      <c r="I93" s="33">
        <v>156909.79999999999</v>
      </c>
      <c r="J93" s="33">
        <v>103812.69</v>
      </c>
      <c r="K93" s="33">
        <v>103812.69</v>
      </c>
      <c r="L93" s="34">
        <f t="shared" si="7"/>
        <v>0</v>
      </c>
      <c r="M93" s="35">
        <f t="shared" si="8"/>
        <v>0.66160743306026781</v>
      </c>
    </row>
    <row r="94" spans="2:13" x14ac:dyDescent="0.2">
      <c r="B94" s="4" t="s">
        <v>173</v>
      </c>
      <c r="C94" s="5"/>
      <c r="D94" s="26" t="s">
        <v>174</v>
      </c>
      <c r="E94" s="40">
        <v>6141</v>
      </c>
      <c r="F94" s="26" t="s">
        <v>71</v>
      </c>
      <c r="G94" s="32">
        <f t="shared" si="6"/>
        <v>0</v>
      </c>
      <c r="H94" s="33">
        <v>0</v>
      </c>
      <c r="I94" s="33">
        <v>157840.47</v>
      </c>
      <c r="J94" s="33">
        <v>119830.29</v>
      </c>
      <c r="K94" s="33">
        <v>119830.29</v>
      </c>
      <c r="L94" s="34">
        <f t="shared" si="7"/>
        <v>0</v>
      </c>
      <c r="M94" s="35">
        <f t="shared" si="8"/>
        <v>0.75918609466887665</v>
      </c>
    </row>
    <row r="95" spans="2:13" x14ac:dyDescent="0.2">
      <c r="B95" s="4" t="s">
        <v>175</v>
      </c>
      <c r="C95" s="5"/>
      <c r="D95" s="26" t="s">
        <v>176</v>
      </c>
      <c r="E95" s="40">
        <v>6141</v>
      </c>
      <c r="F95" s="26" t="s">
        <v>71</v>
      </c>
      <c r="G95" s="32">
        <f t="shared" si="6"/>
        <v>0</v>
      </c>
      <c r="H95" s="33">
        <v>0</v>
      </c>
      <c r="I95" s="33">
        <v>188348.68</v>
      </c>
      <c r="J95" s="33">
        <v>168440.34</v>
      </c>
      <c r="K95" s="33">
        <v>168440.34</v>
      </c>
      <c r="L95" s="34">
        <f t="shared" si="7"/>
        <v>0</v>
      </c>
      <c r="M95" s="35">
        <f t="shared" si="8"/>
        <v>0.89430061309694342</v>
      </c>
    </row>
    <row r="96" spans="2:13" x14ac:dyDescent="0.2">
      <c r="B96" s="4" t="s">
        <v>177</v>
      </c>
      <c r="C96" s="5"/>
      <c r="D96" s="26" t="s">
        <v>178</v>
      </c>
      <c r="E96" s="40">
        <v>6141</v>
      </c>
      <c r="F96" s="26" t="s">
        <v>71</v>
      </c>
      <c r="G96" s="32">
        <f t="shared" si="6"/>
        <v>0</v>
      </c>
      <c r="H96" s="33">
        <v>0</v>
      </c>
      <c r="I96" s="33">
        <v>165540.96</v>
      </c>
      <c r="J96" s="33">
        <v>126860.35</v>
      </c>
      <c r="K96" s="33">
        <v>126860.35</v>
      </c>
      <c r="L96" s="34">
        <f t="shared" si="7"/>
        <v>0</v>
      </c>
      <c r="M96" s="35">
        <f t="shared" si="8"/>
        <v>0.7663381316623995</v>
      </c>
    </row>
    <row r="97" spans="2:13" x14ac:dyDescent="0.2">
      <c r="B97" s="4" t="s">
        <v>179</v>
      </c>
      <c r="C97" s="5"/>
      <c r="D97" s="26" t="s">
        <v>180</v>
      </c>
      <c r="E97" s="40">
        <v>6141</v>
      </c>
      <c r="F97" s="26" t="s">
        <v>71</v>
      </c>
      <c r="G97" s="32">
        <f t="shared" si="6"/>
        <v>0</v>
      </c>
      <c r="H97" s="33">
        <v>0</v>
      </c>
      <c r="I97" s="33">
        <v>171747.59</v>
      </c>
      <c r="J97" s="33">
        <v>23094.63</v>
      </c>
      <c r="K97" s="33">
        <v>23094.63</v>
      </c>
      <c r="L97" s="34">
        <f t="shared" si="7"/>
        <v>0</v>
      </c>
      <c r="M97" s="35">
        <f t="shared" si="8"/>
        <v>0.13446843708258149</v>
      </c>
    </row>
    <row r="98" spans="2:13" x14ac:dyDescent="0.2">
      <c r="B98" s="4" t="s">
        <v>181</v>
      </c>
      <c r="C98" s="5"/>
      <c r="D98" s="26" t="s">
        <v>182</v>
      </c>
      <c r="E98" s="40">
        <v>6141</v>
      </c>
      <c r="F98" s="26" t="s">
        <v>71</v>
      </c>
      <c r="G98" s="32">
        <f t="shared" si="6"/>
        <v>0</v>
      </c>
      <c r="H98" s="33">
        <v>0</v>
      </c>
      <c r="I98" s="33">
        <v>1559636.53</v>
      </c>
      <c r="J98" s="33">
        <v>1340220.76</v>
      </c>
      <c r="K98" s="33">
        <v>1340220.76</v>
      </c>
      <c r="L98" s="34">
        <f t="shared" si="7"/>
        <v>0</v>
      </c>
      <c r="M98" s="35">
        <f t="shared" si="8"/>
        <v>0.85931608693469108</v>
      </c>
    </row>
    <row r="99" spans="2:13" x14ac:dyDescent="0.2">
      <c r="B99" s="4" t="s">
        <v>183</v>
      </c>
      <c r="C99" s="5"/>
      <c r="D99" s="26" t="s">
        <v>184</v>
      </c>
      <c r="E99" s="40">
        <v>6141</v>
      </c>
      <c r="F99" s="26" t="s">
        <v>71</v>
      </c>
      <c r="G99" s="32">
        <f t="shared" si="6"/>
        <v>0</v>
      </c>
      <c r="H99" s="33">
        <v>0</v>
      </c>
      <c r="I99" s="33">
        <v>716067.51</v>
      </c>
      <c r="J99" s="33">
        <v>678850.68</v>
      </c>
      <c r="K99" s="33">
        <v>678850.68</v>
      </c>
      <c r="L99" s="34">
        <f t="shared" si="7"/>
        <v>0</v>
      </c>
      <c r="M99" s="35">
        <f t="shared" si="8"/>
        <v>0.94802608765198693</v>
      </c>
    </row>
    <row r="100" spans="2:13" x14ac:dyDescent="0.2">
      <c r="B100" s="4" t="s">
        <v>185</v>
      </c>
      <c r="C100" s="5"/>
      <c r="D100" s="26" t="s">
        <v>186</v>
      </c>
      <c r="E100" s="40">
        <v>6141</v>
      </c>
      <c r="F100" s="26" t="s">
        <v>71</v>
      </c>
      <c r="G100" s="32">
        <f t="shared" si="6"/>
        <v>0</v>
      </c>
      <c r="H100" s="33">
        <v>0</v>
      </c>
      <c r="I100" s="33">
        <v>690233.48</v>
      </c>
      <c r="J100" s="33">
        <v>585211.34</v>
      </c>
      <c r="K100" s="33">
        <v>585211.34</v>
      </c>
      <c r="L100" s="34">
        <f t="shared" si="7"/>
        <v>0</v>
      </c>
      <c r="M100" s="35">
        <f t="shared" si="8"/>
        <v>0.84784548555946604</v>
      </c>
    </row>
    <row r="101" spans="2:13" x14ac:dyDescent="0.2">
      <c r="B101" s="4" t="s">
        <v>187</v>
      </c>
      <c r="C101" s="5"/>
      <c r="D101" s="26" t="s">
        <v>188</v>
      </c>
      <c r="E101" s="40">
        <v>6221</v>
      </c>
      <c r="F101" s="26" t="s">
        <v>72</v>
      </c>
      <c r="G101" s="32">
        <f t="shared" si="6"/>
        <v>0</v>
      </c>
      <c r="H101" s="33">
        <v>0</v>
      </c>
      <c r="I101" s="33">
        <v>1351300.62</v>
      </c>
      <c r="J101" s="33">
        <v>627240.72</v>
      </c>
      <c r="K101" s="33">
        <v>627240.72</v>
      </c>
      <c r="L101" s="34">
        <f t="shared" si="7"/>
        <v>0</v>
      </c>
      <c r="M101" s="35">
        <f t="shared" si="8"/>
        <v>0.46417555850747699</v>
      </c>
    </row>
    <row r="102" spans="2:13" ht="22.5" x14ac:dyDescent="0.2">
      <c r="B102" s="4" t="s">
        <v>189</v>
      </c>
      <c r="C102" s="5"/>
      <c r="D102" s="26" t="s">
        <v>190</v>
      </c>
      <c r="E102" s="40">
        <v>6151</v>
      </c>
      <c r="F102" s="26" t="s">
        <v>74</v>
      </c>
      <c r="G102" s="32">
        <f t="shared" si="6"/>
        <v>0</v>
      </c>
      <c r="H102" s="33">
        <v>0</v>
      </c>
      <c r="I102" s="33">
        <v>56674.400000000001</v>
      </c>
      <c r="J102" s="33">
        <v>56674.400000000001</v>
      </c>
      <c r="K102" s="33">
        <v>56674.400000000001</v>
      </c>
      <c r="L102" s="34">
        <f t="shared" si="7"/>
        <v>0</v>
      </c>
      <c r="M102" s="35">
        <f t="shared" si="8"/>
        <v>1</v>
      </c>
    </row>
    <row r="103" spans="2:13" ht="22.5" x14ac:dyDescent="0.2">
      <c r="B103" s="4" t="s">
        <v>191</v>
      </c>
      <c r="C103" s="5"/>
      <c r="D103" s="26" t="s">
        <v>192</v>
      </c>
      <c r="E103" s="40">
        <v>6151</v>
      </c>
      <c r="F103" s="26" t="s">
        <v>74</v>
      </c>
      <c r="G103" s="32">
        <f t="shared" si="6"/>
        <v>0</v>
      </c>
      <c r="H103" s="33">
        <v>0</v>
      </c>
      <c r="I103" s="33">
        <v>32398.799999999999</v>
      </c>
      <c r="J103" s="33">
        <v>32398.799999999999</v>
      </c>
      <c r="K103" s="33">
        <v>32398.799999999999</v>
      </c>
      <c r="L103" s="34">
        <f t="shared" si="7"/>
        <v>0</v>
      </c>
      <c r="M103" s="35">
        <f t="shared" si="8"/>
        <v>1</v>
      </c>
    </row>
    <row r="104" spans="2:13" ht="22.5" x14ac:dyDescent="0.2">
      <c r="B104" s="4" t="s">
        <v>193</v>
      </c>
      <c r="C104" s="5"/>
      <c r="D104" s="26" t="s">
        <v>194</v>
      </c>
      <c r="E104" s="40">
        <v>6151</v>
      </c>
      <c r="F104" s="26" t="s">
        <v>74</v>
      </c>
      <c r="G104" s="32">
        <f t="shared" si="6"/>
        <v>0</v>
      </c>
      <c r="H104" s="33">
        <v>0</v>
      </c>
      <c r="I104" s="33">
        <v>25919.040000000001</v>
      </c>
      <c r="J104" s="33">
        <v>25919.040000000001</v>
      </c>
      <c r="K104" s="33">
        <v>25919.040000000001</v>
      </c>
      <c r="L104" s="34">
        <f t="shared" si="7"/>
        <v>0</v>
      </c>
      <c r="M104" s="35">
        <f t="shared" si="8"/>
        <v>1</v>
      </c>
    </row>
    <row r="105" spans="2:13" ht="22.5" x14ac:dyDescent="0.2">
      <c r="B105" s="4" t="s">
        <v>195</v>
      </c>
      <c r="C105" s="5"/>
      <c r="D105" s="26" t="s">
        <v>196</v>
      </c>
      <c r="E105" s="40">
        <v>6151</v>
      </c>
      <c r="F105" s="26" t="s">
        <v>74</v>
      </c>
      <c r="G105" s="32">
        <f t="shared" ref="G105:G136" si="9">+H105</f>
        <v>0</v>
      </c>
      <c r="H105" s="33">
        <v>0</v>
      </c>
      <c r="I105" s="33">
        <v>45358.32</v>
      </c>
      <c r="J105" s="33">
        <v>45358.32</v>
      </c>
      <c r="K105" s="33">
        <v>45358.32</v>
      </c>
      <c r="L105" s="34">
        <f t="shared" ref="L105:L136" si="10">IFERROR(K105/H105,0)</f>
        <v>0</v>
      </c>
      <c r="M105" s="35">
        <f t="shared" ref="M105:M117" si="11">IFERROR(K105/I105,0)</f>
        <v>1</v>
      </c>
    </row>
    <row r="106" spans="2:13" ht="22.5" x14ac:dyDescent="0.2">
      <c r="B106" s="4" t="s">
        <v>197</v>
      </c>
      <c r="C106" s="5"/>
      <c r="D106" s="26" t="s">
        <v>198</v>
      </c>
      <c r="E106" s="40">
        <v>6151</v>
      </c>
      <c r="F106" s="26" t="s">
        <v>74</v>
      </c>
      <c r="G106" s="32">
        <f t="shared" si="9"/>
        <v>0</v>
      </c>
      <c r="H106" s="33">
        <v>0</v>
      </c>
      <c r="I106" s="33">
        <v>15119.44</v>
      </c>
      <c r="J106" s="33">
        <v>15119.44</v>
      </c>
      <c r="K106" s="33">
        <v>15119.44</v>
      </c>
      <c r="L106" s="34">
        <f t="shared" si="10"/>
        <v>0</v>
      </c>
      <c r="M106" s="35">
        <f t="shared" si="11"/>
        <v>1</v>
      </c>
    </row>
    <row r="107" spans="2:13" x14ac:dyDescent="0.2">
      <c r="B107" s="4" t="s">
        <v>199</v>
      </c>
      <c r="C107" s="5"/>
      <c r="D107" s="26" t="s">
        <v>200</v>
      </c>
      <c r="E107" s="40">
        <v>6151</v>
      </c>
      <c r="F107" s="26" t="s">
        <v>74</v>
      </c>
      <c r="G107" s="32">
        <f t="shared" si="9"/>
        <v>0</v>
      </c>
      <c r="H107" s="33">
        <v>0</v>
      </c>
      <c r="I107" s="33">
        <v>775611.76</v>
      </c>
      <c r="J107" s="33">
        <v>522565.94</v>
      </c>
      <c r="K107" s="33">
        <v>522565.94</v>
      </c>
      <c r="L107" s="34">
        <f t="shared" si="10"/>
        <v>0</v>
      </c>
      <c r="M107" s="35">
        <f t="shared" si="11"/>
        <v>0.67374679826927841</v>
      </c>
    </row>
    <row r="108" spans="2:13" x14ac:dyDescent="0.2">
      <c r="B108" s="4" t="s">
        <v>201</v>
      </c>
      <c r="C108" s="5"/>
      <c r="D108" s="26" t="s">
        <v>202</v>
      </c>
      <c r="E108" s="40">
        <v>6141</v>
      </c>
      <c r="F108" s="26" t="s">
        <v>71</v>
      </c>
      <c r="G108" s="32">
        <f t="shared" si="9"/>
        <v>0</v>
      </c>
      <c r="H108" s="33">
        <v>0</v>
      </c>
      <c r="I108" s="33">
        <v>108330.77</v>
      </c>
      <c r="J108" s="33">
        <v>108330.77</v>
      </c>
      <c r="K108" s="33">
        <v>108330.77</v>
      </c>
      <c r="L108" s="34">
        <f t="shared" si="10"/>
        <v>0</v>
      </c>
      <c r="M108" s="35">
        <f t="shared" si="11"/>
        <v>1</v>
      </c>
    </row>
    <row r="109" spans="2:13" x14ac:dyDescent="0.2">
      <c r="B109" s="4" t="s">
        <v>203</v>
      </c>
      <c r="C109" s="5"/>
      <c r="D109" s="26" t="s">
        <v>204</v>
      </c>
      <c r="E109" s="40">
        <v>6141</v>
      </c>
      <c r="F109" s="26" t="s">
        <v>71</v>
      </c>
      <c r="G109" s="32">
        <f t="shared" si="9"/>
        <v>0</v>
      </c>
      <c r="H109" s="33">
        <v>0</v>
      </c>
      <c r="I109" s="33">
        <v>243191.36</v>
      </c>
      <c r="J109" s="33">
        <v>243191.36</v>
      </c>
      <c r="K109" s="33">
        <v>243191.36</v>
      </c>
      <c r="L109" s="34">
        <f t="shared" si="10"/>
        <v>0</v>
      </c>
      <c r="M109" s="35">
        <f t="shared" si="11"/>
        <v>1</v>
      </c>
    </row>
    <row r="110" spans="2:13" x14ac:dyDescent="0.2">
      <c r="B110" s="4" t="s">
        <v>205</v>
      </c>
      <c r="C110" s="5"/>
      <c r="D110" s="26" t="s">
        <v>206</v>
      </c>
      <c r="E110" s="40">
        <v>6141</v>
      </c>
      <c r="F110" s="26" t="s">
        <v>71</v>
      </c>
      <c r="G110" s="32">
        <f t="shared" si="9"/>
        <v>0</v>
      </c>
      <c r="H110" s="33">
        <v>0</v>
      </c>
      <c r="I110" s="33">
        <v>790976.44</v>
      </c>
      <c r="J110" s="33">
        <v>219313.75</v>
      </c>
      <c r="K110" s="33">
        <v>219313.75</v>
      </c>
      <c r="L110" s="34">
        <f t="shared" si="10"/>
        <v>0</v>
      </c>
      <c r="M110" s="35">
        <f t="shared" si="11"/>
        <v>0.27726963650143616</v>
      </c>
    </row>
    <row r="111" spans="2:13" ht="22.5" x14ac:dyDescent="0.2">
      <c r="B111" s="4" t="s">
        <v>207</v>
      </c>
      <c r="C111" s="5"/>
      <c r="D111" s="26" t="s">
        <v>208</v>
      </c>
      <c r="E111" s="40">
        <v>6141</v>
      </c>
      <c r="F111" s="26" t="s">
        <v>71</v>
      </c>
      <c r="G111" s="32">
        <f t="shared" si="9"/>
        <v>0</v>
      </c>
      <c r="H111" s="33">
        <v>0</v>
      </c>
      <c r="I111" s="33">
        <v>416518.72</v>
      </c>
      <c r="J111" s="33">
        <v>124955.62</v>
      </c>
      <c r="K111" s="33">
        <v>124955.62</v>
      </c>
      <c r="L111" s="34">
        <f t="shared" si="10"/>
        <v>0</v>
      </c>
      <c r="M111" s="35">
        <f t="shared" si="11"/>
        <v>0.30000000960340989</v>
      </c>
    </row>
    <row r="112" spans="2:13" ht="22.5" x14ac:dyDescent="0.2">
      <c r="B112" s="4" t="s">
        <v>209</v>
      </c>
      <c r="C112" s="5"/>
      <c r="D112" s="26" t="s">
        <v>210</v>
      </c>
      <c r="E112" s="40">
        <v>6141</v>
      </c>
      <c r="F112" s="26" t="s">
        <v>71</v>
      </c>
      <c r="G112" s="32">
        <f t="shared" si="9"/>
        <v>0</v>
      </c>
      <c r="H112" s="33">
        <v>0</v>
      </c>
      <c r="I112" s="33">
        <v>0</v>
      </c>
      <c r="J112" s="33">
        <v>0</v>
      </c>
      <c r="K112" s="33">
        <v>0</v>
      </c>
      <c r="L112" s="34">
        <f t="shared" si="10"/>
        <v>0</v>
      </c>
      <c r="M112" s="35">
        <f t="shared" si="11"/>
        <v>0</v>
      </c>
    </row>
    <row r="113" spans="2:13" x14ac:dyDescent="0.2">
      <c r="B113" s="4" t="s">
        <v>211</v>
      </c>
      <c r="C113" s="5"/>
      <c r="D113" s="26" t="s">
        <v>212</v>
      </c>
      <c r="E113" s="40">
        <v>6231</v>
      </c>
      <c r="F113" s="26" t="s">
        <v>213</v>
      </c>
      <c r="G113" s="32">
        <f t="shared" si="9"/>
        <v>0</v>
      </c>
      <c r="H113" s="33">
        <v>0</v>
      </c>
      <c r="I113" s="33">
        <v>1102000</v>
      </c>
      <c r="J113" s="33">
        <v>1099892.22</v>
      </c>
      <c r="K113" s="33">
        <v>1099892.22</v>
      </c>
      <c r="L113" s="34">
        <f t="shared" si="10"/>
        <v>0</v>
      </c>
      <c r="M113" s="35">
        <f t="shared" si="11"/>
        <v>0.99808731397459161</v>
      </c>
    </row>
    <row r="114" spans="2:13" x14ac:dyDescent="0.2">
      <c r="B114" s="4" t="s">
        <v>214</v>
      </c>
      <c r="C114" s="5"/>
      <c r="D114" s="26" t="s">
        <v>215</v>
      </c>
      <c r="E114" s="40">
        <v>6141</v>
      </c>
      <c r="F114" s="26" t="s">
        <v>71</v>
      </c>
      <c r="G114" s="32">
        <f t="shared" si="9"/>
        <v>0</v>
      </c>
      <c r="H114" s="33">
        <v>0</v>
      </c>
      <c r="I114" s="33">
        <v>397756.15999999997</v>
      </c>
      <c r="J114" s="33">
        <v>397706.61</v>
      </c>
      <c r="K114" s="33">
        <v>397706.61</v>
      </c>
      <c r="L114" s="34">
        <f t="shared" si="10"/>
        <v>0</v>
      </c>
      <c r="M114" s="35">
        <f t="shared" si="11"/>
        <v>0.99987542619075975</v>
      </c>
    </row>
    <row r="115" spans="2:13" x14ac:dyDescent="0.2">
      <c r="B115" s="4" t="s">
        <v>216</v>
      </c>
      <c r="C115" s="5"/>
      <c r="D115" s="26" t="s">
        <v>217</v>
      </c>
      <c r="E115" s="40">
        <v>6151</v>
      </c>
      <c r="F115" s="26" t="s">
        <v>74</v>
      </c>
      <c r="G115" s="32">
        <f t="shared" si="9"/>
        <v>200000</v>
      </c>
      <c r="H115" s="33">
        <v>200000</v>
      </c>
      <c r="I115" s="33">
        <v>0</v>
      </c>
      <c r="J115" s="33">
        <v>0</v>
      </c>
      <c r="K115" s="33">
        <v>0</v>
      </c>
      <c r="L115" s="34">
        <f t="shared" si="10"/>
        <v>0</v>
      </c>
      <c r="M115" s="35">
        <f t="shared" si="11"/>
        <v>0</v>
      </c>
    </row>
    <row r="116" spans="2:13" x14ac:dyDescent="0.2">
      <c r="B116" s="4" t="s">
        <v>218</v>
      </c>
      <c r="C116" s="5"/>
      <c r="D116" s="26" t="s">
        <v>219</v>
      </c>
      <c r="E116" s="40">
        <v>6271</v>
      </c>
      <c r="F116" s="26" t="s">
        <v>220</v>
      </c>
      <c r="G116" s="32">
        <f t="shared" si="9"/>
        <v>0</v>
      </c>
      <c r="H116" s="33">
        <v>0</v>
      </c>
      <c r="I116" s="33">
        <v>685568.84</v>
      </c>
      <c r="J116" s="33">
        <v>321638.52</v>
      </c>
      <c r="K116" s="33">
        <v>321638.52</v>
      </c>
      <c r="L116" s="34">
        <f t="shared" si="10"/>
        <v>0</v>
      </c>
      <c r="M116" s="35">
        <f t="shared" si="11"/>
        <v>0.46915568683080761</v>
      </c>
    </row>
    <row r="117" spans="2:13" x14ac:dyDescent="0.2">
      <c r="B117" s="4" t="s">
        <v>221</v>
      </c>
      <c r="C117" s="5"/>
      <c r="D117" s="26" t="s">
        <v>222</v>
      </c>
      <c r="E117" s="40">
        <v>6161</v>
      </c>
      <c r="F117" s="26" t="s">
        <v>98</v>
      </c>
      <c r="G117" s="32">
        <f t="shared" si="9"/>
        <v>0</v>
      </c>
      <c r="H117" s="33">
        <v>0</v>
      </c>
      <c r="I117" s="33">
        <v>0</v>
      </c>
      <c r="J117" s="33">
        <v>0</v>
      </c>
      <c r="K117" s="33">
        <v>0</v>
      </c>
      <c r="L117" s="34">
        <f t="shared" si="10"/>
        <v>0</v>
      </c>
      <c r="M117" s="35">
        <f t="shared" si="11"/>
        <v>0</v>
      </c>
    </row>
    <row r="118" spans="2:13" x14ac:dyDescent="0.2">
      <c r="B118" s="4"/>
      <c r="C118" s="5"/>
      <c r="D118" s="26"/>
      <c r="E118" s="40"/>
      <c r="F118" s="26"/>
      <c r="G118" s="41"/>
      <c r="H118" s="41"/>
      <c r="I118" s="41"/>
      <c r="J118" s="41"/>
      <c r="K118" s="41"/>
      <c r="L118" s="38"/>
      <c r="M118" s="39"/>
    </row>
    <row r="119" spans="2:13" x14ac:dyDescent="0.2">
      <c r="B119" s="44"/>
      <c r="C119" s="45"/>
      <c r="D119" s="46"/>
      <c r="E119" s="47"/>
      <c r="F119" s="46"/>
      <c r="G119" s="46"/>
      <c r="H119" s="46"/>
      <c r="I119" s="46"/>
      <c r="J119" s="46"/>
      <c r="K119" s="46"/>
      <c r="L119" s="46"/>
      <c r="M119" s="48"/>
    </row>
    <row r="120" spans="2:13" x14ac:dyDescent="0.2">
      <c r="B120" s="85" t="s">
        <v>17</v>
      </c>
      <c r="C120" s="86"/>
      <c r="D120" s="86"/>
      <c r="E120" s="86"/>
      <c r="F120" s="86"/>
      <c r="G120" s="7">
        <f>SUM(G41:G117)</f>
        <v>17691362.77</v>
      </c>
      <c r="H120" s="7">
        <f>SUM(H41:H117)</f>
        <v>17691362.77</v>
      </c>
      <c r="I120" s="7">
        <f>SUM(I41:I117)</f>
        <v>28467969.800000008</v>
      </c>
      <c r="J120" s="7">
        <f>SUM(J41:J117)</f>
        <v>24229912.550000001</v>
      </c>
      <c r="K120" s="7">
        <f>SUM(K41:K117)</f>
        <v>24229912.550000001</v>
      </c>
      <c r="L120" s="8">
        <f>IFERROR(K120/H120,0)</f>
        <v>1.3695899442573016</v>
      </c>
      <c r="M120" s="9">
        <f>IFERROR(K120/I120,0)</f>
        <v>0.85112892560396047</v>
      </c>
    </row>
    <row r="121" spans="2:13" x14ac:dyDescent="0.2">
      <c r="B121" s="4"/>
      <c r="C121" s="5"/>
      <c r="D121" s="2"/>
      <c r="E121" s="6"/>
      <c r="F121" s="2"/>
      <c r="G121" s="2"/>
      <c r="H121" s="2"/>
      <c r="I121" s="2"/>
      <c r="J121" s="2"/>
      <c r="K121" s="2"/>
      <c r="L121" s="2"/>
      <c r="M121" s="3"/>
    </row>
    <row r="122" spans="2:13" x14ac:dyDescent="0.2">
      <c r="B122" s="72" t="s">
        <v>18</v>
      </c>
      <c r="C122" s="73"/>
      <c r="D122" s="73"/>
      <c r="E122" s="73"/>
      <c r="F122" s="73"/>
      <c r="G122" s="10">
        <f>+G36+G120</f>
        <v>17943561.419999998</v>
      </c>
      <c r="H122" s="10">
        <f>+H36+H120</f>
        <v>17943561.419999998</v>
      </c>
      <c r="I122" s="10">
        <f>+I36+I120</f>
        <v>28914270.910000008</v>
      </c>
      <c r="J122" s="10">
        <f>+J36+J120</f>
        <v>24492075.030000001</v>
      </c>
      <c r="K122" s="10">
        <f>+K36+K120</f>
        <v>24492075.030000001</v>
      </c>
      <c r="L122" s="11">
        <f>IFERROR(K122/H122,0)</f>
        <v>1.364950605775562</v>
      </c>
      <c r="M122" s="12">
        <f>IFERROR(K122/I122,0)</f>
        <v>0.84705836457835115</v>
      </c>
    </row>
    <row r="123" spans="2:13" x14ac:dyDescent="0.2">
      <c r="B123" s="13"/>
      <c r="C123" s="14"/>
      <c r="D123" s="14"/>
      <c r="E123" s="15"/>
      <c r="F123" s="14"/>
      <c r="G123" s="14"/>
      <c r="H123" s="14"/>
      <c r="I123" s="14"/>
      <c r="J123" s="14"/>
      <c r="K123" s="14"/>
      <c r="L123" s="14"/>
      <c r="M123" s="16"/>
    </row>
    <row r="124" spans="2:13" ht="15" x14ac:dyDescent="0.25">
      <c r="B124" s="17" t="s">
        <v>19</v>
      </c>
      <c r="C124" s="17"/>
      <c r="D124" s="18"/>
      <c r="E124" s="19"/>
      <c r="F124" s="18"/>
      <c r="G124" s="18"/>
      <c r="H124" s="18"/>
    </row>
  </sheetData>
  <mergeCells count="22">
    <mergeCell ref="B122:F122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120:F1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2022-11-10T18:23:52Z</dcterms:modified>
</cp:coreProperties>
</file>