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Presi 2020\PDFS 2020\Disciplina\"/>
    </mc:Choice>
  </mc:AlternateContent>
  <xr:revisionPtr revIDLastSave="0" documentId="13_ncr:1_{330C8E44-C668-4B64-A8AC-93250715BB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6" i="1" l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C158" i="1" s="1"/>
  <c r="G8" i="1"/>
  <c r="E8" i="1"/>
  <c r="D8" i="1"/>
  <c r="G158" i="1" l="1"/>
  <c r="E158" i="1"/>
  <c r="D158" i="1"/>
  <c r="F158" i="1"/>
  <c r="B158" i="1"/>
</calcChain>
</file>

<file path=xl/sharedStrings.xml><?xml version="1.0" encoding="utf-8"?>
<sst xmlns="http://schemas.openxmlformats.org/spreadsheetml/2006/main" count="289" uniqueCount="216">
  <si>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</si>
  <si>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</si>
  <si>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</si>
  <si>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</si>
  <si>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</si>
  <si>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</si>
  <si>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</si>
  <si>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</si>
  <si>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</si>
  <si>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</si>
  <si>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</si>
  <si>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</si>
  <si>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</si>
  <si>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</si>
  <si>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</si>
  <si>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</si>
  <si>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</si>
  <si>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</si>
  <si>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</si>
  <si>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</si>
  <si>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</si>
  <si>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</si>
  <si>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</si>
  <si>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</si>
  <si>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</si>
  <si>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</si>
  <si>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</si>
  <si>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</si>
  <si>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</si>
  <si>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</si>
  <si>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</si>
  <si>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</si>
  <si>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</si>
  <si>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</si>
  <si>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</si>
  <si>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</si>
  <si>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</si>
  <si>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</si>
  <si>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</si>
  <si>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</si>
  <si>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</si>
  <si>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</si>
  <si>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</si>
  <si>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</si>
  <si>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</si>
  <si>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</si>
  <si>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</si>
  <si>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</si>
  <si>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</si>
  <si>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</si>
  <si>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</si>
  <si>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</si>
  <si>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</si>
  <si>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</si>
  <si>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</si>
  <si>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</si>
  <si>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</si>
  <si>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</si>
  <si>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</si>
  <si>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</si>
  <si>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</si>
  <si>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</si>
  <si>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</si>
  <si>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</si>
  <si>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</si>
  <si>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</si>
  <si>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</si>
  <si>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</si>
  <si>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</si>
  <si>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</si>
  <si>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</si>
  <si>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</si>
  <si>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</si>
  <si>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</si>
  <si>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</si>
  <si>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</si>
  <si>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</si>
  <si>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</si>
  <si>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</si>
  <si>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</si>
  <si>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</si>
  <si>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</si>
  <si>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</si>
  <si>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</si>
  <si>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</si>
  <si>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</si>
  <si>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</si>
  <si>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</si>
  <si>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</si>
  <si>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</si>
  <si>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</si>
  <si>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</si>
  <si>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</si>
  <si>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</si>
  <si>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</si>
  <si>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</si>
  <si>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</si>
  <si>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</si>
  <si>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</si>
  <si>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</si>
  <si>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</si>
  <si>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</si>
  <si>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</si>
  <si>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</si>
  <si>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</si>
  <si>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</si>
  <si>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</si>
  <si>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</si>
  <si>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</si>
  <si>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</si>
  <si>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</si>
  <si>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</si>
  <si>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</si>
  <si>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</si>
  <si>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</si>
  <si>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</si>
  <si>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</si>
  <si>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</si>
  <si>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</si>
  <si>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</si>
  <si>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</si>
  <si>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</si>
  <si>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</si>
  <si>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</si>
  <si>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</si>
  <si>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</si>
  <si>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</si>
  <si>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</si>
  <si>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</si>
  <si>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</si>
  <si>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</si>
  <si>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</si>
  <si>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</si>
  <si>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</si>
  <si>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</si>
  <si>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</si>
  <si>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</si>
  <si>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</si>
  <si>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</si>
  <si>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</si>
  <si>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</si>
  <si>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</si>
  <si>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</si>
  <si>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</si>
  <si>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</si>
  <si>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</si>
  <si>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</si>
  <si>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</si>
  <si>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</si>
  <si>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</si>
  <si>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</si>
  <si>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</si>
  <si>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</si>
  <si>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</si>
  <si>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</si>
  <si>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</si>
  <si>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</si>
  <si>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</si>
  <si>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</si>
  <si>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</si>
  <si>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</si>
  <si>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</si>
  <si>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</si>
  <si>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</si>
  <si>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</si>
  <si>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</si>
  <si>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</si>
  <si>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</si>
  <si>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</si>
  <si>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</si>
  <si>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</si>
  <si>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</si>
  <si>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</si>
  <si>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</si>
  <si>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</si>
  <si>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</si>
  <si>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</si>
  <si>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</si>
  <si>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</si>
  <si>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</si>
  <si>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</si>
  <si>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</si>
  <si>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</si>
  <si>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</si>
  <si>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</si>
  <si>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</si>
  <si>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</si>
  <si>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</si>
  <si>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</si>
  <si>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</si>
  <si>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</si>
  <si>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</si>
  <si>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</si>
  <si>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</si>
  <si>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</si>
  <si>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</si>
  <si>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</si>
  <si>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</si>
  <si>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</si>
  <si>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</si>
  <si>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</si>
  <si>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</si>
  <si>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</si>
  <si>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</si>
  <si>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</si>
  <si>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</si>
  <si>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</si>
  <si>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</si>
  <si>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</si>
  <si>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</si>
  <si>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</si>
  <si>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</si>
  <si>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</si>
  <si>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MUNICIPIO DE SANTIAGO MARAVATÍO GUANAJUATO</t>
  </si>
  <si>
    <t>del 01 de Enero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</si>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</sst>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0" fillId="0" borderId="0" xfId="0"/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1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>
      <alignment vertical="center"/>
    </xf>
    <xf numFmtId="43" fontId="0" fillId="0" borderId="5" xfId="3" applyFont="1" applyBorder="1"/>
    <xf numFmtId="0" fontId="4" fillId="0" borderId="2" xfId="1" applyFont="1" applyFill="1" applyBorder="1" applyAlignment="1">
      <alignment horizontal="left" vertical="top"/>
    </xf>
    <xf numFmtId="43" fontId="5" fillId="3" borderId="4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4.5"/>
  <cols>
    <col min="1" max="1" width="103.26953125" customWidth="1"/>
    <col min="2" max="5" width="21" customWidth="1"/>
    <col min="6" max="6" width="20.81640625" customWidth="1"/>
    <col min="7" max="7" width="21" customWidth="1"/>
  </cols>
  <sheetData>
    <row r="1" spans="1:8">
      <c r="A1" s="38" t="s">
        <v>213</v>
      </c>
      <c r="B1" s="38"/>
      <c r="C1" s="38"/>
      <c r="D1" s="38"/>
      <c r="E1" s="38"/>
      <c r="F1" s="38"/>
      <c r="G1" s="38"/>
    </row>
    <row r="2" spans="1:8">
      <c r="A2" s="39" t="s">
        <v>0</v>
      </c>
      <c r="B2" s="39"/>
      <c r="C2" s="39"/>
      <c r="D2" s="39"/>
      <c r="E2" s="39"/>
      <c r="F2" s="39"/>
      <c r="G2" s="39"/>
    </row>
    <row r="3" spans="1:8">
      <c r="A3" s="39" t="s">
        <v>1</v>
      </c>
      <c r="B3" s="39"/>
      <c r="C3" s="39"/>
      <c r="D3" s="39"/>
      <c r="E3" s="39"/>
      <c r="F3" s="39"/>
      <c r="G3" s="39"/>
    </row>
    <row r="4" spans="1:8">
      <c r="A4" s="40" t="s">
        <v>214</v>
      </c>
      <c r="B4" s="40"/>
      <c r="C4" s="40"/>
      <c r="D4" s="40"/>
      <c r="E4" s="40"/>
      <c r="F4" s="40"/>
      <c r="G4" s="40"/>
    </row>
    <row r="5" spans="1:8">
      <c r="A5" s="41" t="s">
        <v>2</v>
      </c>
      <c r="B5" s="41"/>
      <c r="C5" s="41"/>
      <c r="D5" s="41"/>
      <c r="E5" s="41"/>
      <c r="F5" s="41"/>
      <c r="G5" s="41"/>
    </row>
    <row r="6" spans="1:8">
      <c r="A6" s="36" t="s">
        <v>3</v>
      </c>
      <c r="B6" s="36" t="s">
        <v>4</v>
      </c>
      <c r="C6" s="36"/>
      <c r="D6" s="36"/>
      <c r="E6" s="36"/>
      <c r="F6" s="36"/>
      <c r="G6" s="37" t="s">
        <v>5</v>
      </c>
    </row>
    <row r="7" spans="1:8" ht="29">
      <c r="A7" s="36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36"/>
    </row>
    <row r="8" spans="1:8">
      <c r="A8" s="6" t="s">
        <v>11</v>
      </c>
      <c r="B8" s="30">
        <f>B9+B17+B188+B27+B37+B47+B57+B61+B70+B74</f>
        <v>60122311.280000001</v>
      </c>
      <c r="C8" s="30">
        <f t="shared" ref="C8:G8" si="0">C9+C17+C188+C27+C37+C47+C57+C61+C70+C74</f>
        <v>17271209.730000004</v>
      </c>
      <c r="D8" s="30">
        <f t="shared" si="0"/>
        <v>77393521.010000005</v>
      </c>
      <c r="E8" s="30">
        <f t="shared" si="0"/>
        <v>66158079.039999999</v>
      </c>
      <c r="F8" s="30">
        <f t="shared" si="0"/>
        <v>66051538.359999999</v>
      </c>
      <c r="G8" s="30">
        <f t="shared" si="0"/>
        <v>11235441.970000001</v>
      </c>
    </row>
    <row r="9" spans="1:8">
      <c r="A9" s="7" t="s">
        <v>12</v>
      </c>
      <c r="B9" s="31">
        <f>SUM(B10:B16)</f>
        <v>31775475.310000002</v>
      </c>
      <c r="C9" s="31">
        <f t="shared" ref="C9:G9" si="1">SUM(C10:C16)</f>
        <v>4081936.2700000005</v>
      </c>
      <c r="D9" s="31">
        <f t="shared" si="1"/>
        <v>35857411.579999998</v>
      </c>
      <c r="E9" s="31">
        <f t="shared" si="1"/>
        <v>30529760.190000001</v>
      </c>
      <c r="F9" s="31">
        <f t="shared" si="1"/>
        <v>30529760.190000001</v>
      </c>
      <c r="G9" s="31">
        <f t="shared" si="1"/>
        <v>5327651.3900000006</v>
      </c>
    </row>
    <row r="10" spans="1:8">
      <c r="A10" s="8" t="s">
        <v>13</v>
      </c>
      <c r="B10" s="35">
        <v>22421529.440000001</v>
      </c>
      <c r="C10" s="35">
        <v>-34366.120000000003</v>
      </c>
      <c r="D10" s="31">
        <f>B10+C10</f>
        <v>22387163.32</v>
      </c>
      <c r="E10" s="35">
        <v>22128693.960000001</v>
      </c>
      <c r="F10" s="35">
        <v>22128693.960000001</v>
      </c>
      <c r="G10" s="31">
        <f>D10-E10</f>
        <v>258469.3599999994</v>
      </c>
      <c r="H10" s="12" t="s">
        <v>87</v>
      </c>
    </row>
    <row r="11" spans="1:8">
      <c r="A11" s="8" t="s">
        <v>14</v>
      </c>
      <c r="B11" s="35">
        <v>2111000</v>
      </c>
      <c r="C11" s="35">
        <v>-614000</v>
      </c>
      <c r="D11" s="31">
        <f t="shared" ref="D11:D16" si="2">B11+C11</f>
        <v>1497000</v>
      </c>
      <c r="E11" s="35">
        <v>1433980.27</v>
      </c>
      <c r="F11" s="35">
        <v>1433980.27</v>
      </c>
      <c r="G11" s="31">
        <f t="shared" ref="G11:G16" si="3">D11-E11</f>
        <v>63019.729999999981</v>
      </c>
      <c r="H11" s="12" t="s">
        <v>88</v>
      </c>
    </row>
    <row r="12" spans="1:8">
      <c r="A12" s="8" t="s">
        <v>15</v>
      </c>
      <c r="B12" s="35">
        <v>6316336.6500000004</v>
      </c>
      <c r="C12" s="35">
        <v>-19913.240000000002</v>
      </c>
      <c r="D12" s="31">
        <f t="shared" si="2"/>
        <v>6296423.4100000001</v>
      </c>
      <c r="E12" s="35">
        <v>6101505.79</v>
      </c>
      <c r="F12" s="35">
        <v>6101505.79</v>
      </c>
      <c r="G12" s="31">
        <f t="shared" si="3"/>
        <v>194917.62000000011</v>
      </c>
      <c r="H12" s="12" t="s">
        <v>89</v>
      </c>
    </row>
    <row r="13" spans="1:8">
      <c r="A13" s="8" t="s">
        <v>16</v>
      </c>
      <c r="B13" s="35">
        <v>110000</v>
      </c>
      <c r="C13" s="35">
        <v>-6500</v>
      </c>
      <c r="D13" s="31">
        <f t="shared" si="2"/>
        <v>103500</v>
      </c>
      <c r="E13" s="35">
        <v>103461.48</v>
      </c>
      <c r="F13" s="35">
        <v>103461.48</v>
      </c>
      <c r="G13" s="31">
        <f t="shared" si="3"/>
        <v>38.520000000004075</v>
      </c>
      <c r="H13" s="12" t="s">
        <v>90</v>
      </c>
    </row>
    <row r="14" spans="1:8">
      <c r="A14" s="8" t="s">
        <v>17</v>
      </c>
      <c r="B14" s="35">
        <v>566609.22</v>
      </c>
      <c r="C14" s="35">
        <v>655345.66</v>
      </c>
      <c r="D14" s="31">
        <f t="shared" si="2"/>
        <v>1221954.8799999999</v>
      </c>
      <c r="E14" s="35">
        <v>762118.69</v>
      </c>
      <c r="F14" s="35">
        <v>762118.69</v>
      </c>
      <c r="G14" s="31">
        <f t="shared" si="3"/>
        <v>459836.18999999994</v>
      </c>
      <c r="H14" s="12" t="s">
        <v>91</v>
      </c>
    </row>
    <row r="15" spans="1:8">
      <c r="A15" s="8" t="s">
        <v>18</v>
      </c>
      <c r="B15" s="35">
        <v>250000</v>
      </c>
      <c r="C15" s="35">
        <v>4101369.97</v>
      </c>
      <c r="D15" s="31">
        <f t="shared" si="2"/>
        <v>4351369.9700000007</v>
      </c>
      <c r="E15" s="35">
        <v>0</v>
      </c>
      <c r="F15" s="35">
        <v>0</v>
      </c>
      <c r="G15" s="31">
        <f t="shared" si="3"/>
        <v>4351369.9700000007</v>
      </c>
      <c r="H15" s="12" t="s">
        <v>92</v>
      </c>
    </row>
    <row r="16" spans="1:8">
      <c r="A16" s="8" t="s">
        <v>19</v>
      </c>
      <c r="B16" s="31"/>
      <c r="C16" s="31"/>
      <c r="D16" s="31">
        <f t="shared" si="2"/>
        <v>0</v>
      </c>
      <c r="E16" s="31"/>
      <c r="F16" s="31"/>
      <c r="G16" s="31">
        <f t="shared" si="3"/>
        <v>0</v>
      </c>
      <c r="H16" s="12" t="s">
        <v>93</v>
      </c>
    </row>
    <row r="17" spans="1:8">
      <c r="A17" s="7" t="s">
        <v>20</v>
      </c>
      <c r="B17" s="31">
        <f>SUM(B18:B26)</f>
        <v>5034074.01</v>
      </c>
      <c r="C17" s="31">
        <f t="shared" ref="C17:G17" si="4">SUM(C18:C26)</f>
        <v>1870614.36</v>
      </c>
      <c r="D17" s="31">
        <f t="shared" si="4"/>
        <v>6904688.3700000001</v>
      </c>
      <c r="E17" s="31">
        <f t="shared" si="4"/>
        <v>5265063.3800000008</v>
      </c>
      <c r="F17" s="31">
        <f t="shared" si="4"/>
        <v>5159050.7</v>
      </c>
      <c r="G17" s="31">
        <f t="shared" si="4"/>
        <v>1639624.9899999998</v>
      </c>
    </row>
    <row r="18" spans="1:8">
      <c r="A18" s="8" t="s">
        <v>21</v>
      </c>
      <c r="B18" s="35">
        <v>763809.01</v>
      </c>
      <c r="C18" s="35">
        <v>185725.56</v>
      </c>
      <c r="D18" s="31">
        <f t="shared" ref="D18:D26" si="5">B18+C18</f>
        <v>949534.57000000007</v>
      </c>
      <c r="E18" s="35">
        <v>612107.80000000005</v>
      </c>
      <c r="F18" s="35">
        <v>612107.80000000005</v>
      </c>
      <c r="G18" s="31">
        <f t="shared" ref="G18:G26" si="6">D18-E18</f>
        <v>337426.77</v>
      </c>
      <c r="H18" s="13" t="s">
        <v>94</v>
      </c>
    </row>
    <row r="19" spans="1:8">
      <c r="A19" s="8" t="s">
        <v>22</v>
      </c>
      <c r="B19" s="35">
        <v>281185</v>
      </c>
      <c r="C19" s="35">
        <v>-6400</v>
      </c>
      <c r="D19" s="31">
        <f t="shared" si="5"/>
        <v>274785</v>
      </c>
      <c r="E19" s="35">
        <v>95412.1</v>
      </c>
      <c r="F19" s="35">
        <v>95412.1</v>
      </c>
      <c r="G19" s="31">
        <f t="shared" si="6"/>
        <v>179372.9</v>
      </c>
      <c r="H19" s="13" t="s">
        <v>95</v>
      </c>
    </row>
    <row r="20" spans="1:8">
      <c r="A20" s="8" t="s">
        <v>23</v>
      </c>
      <c r="B20" s="31"/>
      <c r="C20" s="31"/>
      <c r="D20" s="31">
        <f t="shared" si="5"/>
        <v>0</v>
      </c>
      <c r="E20" s="31"/>
      <c r="F20" s="31"/>
      <c r="G20" s="31">
        <f t="shared" si="6"/>
        <v>0</v>
      </c>
      <c r="H20" s="13" t="s">
        <v>96</v>
      </c>
    </row>
    <row r="21" spans="1:8">
      <c r="A21" s="8" t="s">
        <v>24</v>
      </c>
      <c r="B21" s="35">
        <v>548760</v>
      </c>
      <c r="C21" s="35">
        <v>1608978.8</v>
      </c>
      <c r="D21" s="31">
        <f t="shared" si="5"/>
        <v>2157738.7999999998</v>
      </c>
      <c r="E21" s="35">
        <v>1595245.78</v>
      </c>
      <c r="F21" s="35">
        <v>1595245.78</v>
      </c>
      <c r="G21" s="31">
        <f t="shared" si="6"/>
        <v>562493.01999999979</v>
      </c>
      <c r="H21" s="13" t="s">
        <v>97</v>
      </c>
    </row>
    <row r="22" spans="1:8">
      <c r="A22" s="8" t="s">
        <v>25</v>
      </c>
      <c r="B22" s="35">
        <v>448780</v>
      </c>
      <c r="C22" s="35">
        <v>111908</v>
      </c>
      <c r="D22" s="31">
        <f t="shared" si="5"/>
        <v>560688</v>
      </c>
      <c r="E22" s="35">
        <v>497118.68</v>
      </c>
      <c r="F22" s="35">
        <v>496733.68</v>
      </c>
      <c r="G22" s="31">
        <f t="shared" si="6"/>
        <v>63569.320000000007</v>
      </c>
      <c r="H22" s="13" t="s">
        <v>98</v>
      </c>
    </row>
    <row r="23" spans="1:8">
      <c r="A23" s="8" t="s">
        <v>26</v>
      </c>
      <c r="B23" s="35">
        <v>2214000</v>
      </c>
      <c r="C23" s="35">
        <v>-57000</v>
      </c>
      <c r="D23" s="31">
        <f t="shared" si="5"/>
        <v>2157000</v>
      </c>
      <c r="E23" s="35">
        <v>1882847.6</v>
      </c>
      <c r="F23" s="35">
        <v>1777219.92</v>
      </c>
      <c r="G23" s="31">
        <f t="shared" si="6"/>
        <v>274152.39999999991</v>
      </c>
      <c r="H23" s="13" t="s">
        <v>99</v>
      </c>
    </row>
    <row r="24" spans="1:8">
      <c r="A24" s="8" t="s">
        <v>27</v>
      </c>
      <c r="B24" s="35">
        <v>146640</v>
      </c>
      <c r="C24" s="35">
        <v>19022</v>
      </c>
      <c r="D24" s="31">
        <f t="shared" si="5"/>
        <v>165662</v>
      </c>
      <c r="E24" s="35">
        <v>138655.76999999999</v>
      </c>
      <c r="F24" s="35">
        <v>138655.76999999999</v>
      </c>
      <c r="G24" s="31">
        <f t="shared" si="6"/>
        <v>27006.23000000001</v>
      </c>
      <c r="H24" s="13" t="s">
        <v>100</v>
      </c>
    </row>
    <row r="25" spans="1:8">
      <c r="A25" s="8" t="s">
        <v>28</v>
      </c>
      <c r="B25" s="31"/>
      <c r="C25" s="31"/>
      <c r="D25" s="31">
        <f t="shared" si="5"/>
        <v>0</v>
      </c>
      <c r="E25" s="31"/>
      <c r="F25" s="31"/>
      <c r="G25" s="31">
        <f t="shared" si="6"/>
        <v>0</v>
      </c>
      <c r="H25" s="13" t="s">
        <v>101</v>
      </c>
    </row>
    <row r="26" spans="1:8">
      <c r="A26" s="8" t="s">
        <v>29</v>
      </c>
      <c r="B26" s="35">
        <v>630900</v>
      </c>
      <c r="C26" s="35">
        <v>8380</v>
      </c>
      <c r="D26" s="31">
        <f t="shared" si="5"/>
        <v>639280</v>
      </c>
      <c r="E26" s="35">
        <v>443675.65</v>
      </c>
      <c r="F26" s="35">
        <v>443675.65</v>
      </c>
      <c r="G26" s="31">
        <f t="shared" si="6"/>
        <v>195604.34999999998</v>
      </c>
      <c r="H26" s="13" t="s">
        <v>102</v>
      </c>
    </row>
    <row r="27" spans="1:8">
      <c r="A27" s="7" t="s">
        <v>30</v>
      </c>
      <c r="B27" s="31">
        <f>SUM(B28:B36)</f>
        <v>6287981.5899999999</v>
      </c>
      <c r="C27" s="31">
        <f t="shared" ref="C27:G27" si="7">SUM(C28:C36)</f>
        <v>1401906.71</v>
      </c>
      <c r="D27" s="31">
        <f t="shared" si="7"/>
        <v>7689888.2999999998</v>
      </c>
      <c r="E27" s="31">
        <f t="shared" si="7"/>
        <v>5981015.0300000003</v>
      </c>
      <c r="F27" s="31">
        <f t="shared" si="7"/>
        <v>5981015.0300000003</v>
      </c>
      <c r="G27" s="31">
        <f t="shared" si="7"/>
        <v>1708873.27</v>
      </c>
    </row>
    <row r="28" spans="1:8">
      <c r="A28" s="8" t="s">
        <v>31</v>
      </c>
      <c r="B28" s="35">
        <v>692950.66</v>
      </c>
      <c r="C28" s="35">
        <v>1693528</v>
      </c>
      <c r="D28" s="31">
        <f t="shared" ref="D28:D81" si="8">B28+C28</f>
        <v>2386478.66</v>
      </c>
      <c r="E28" s="35">
        <v>2216374.48</v>
      </c>
      <c r="F28" s="35">
        <v>2216374.48</v>
      </c>
      <c r="G28" s="31">
        <f t="shared" ref="G28:G36" si="9">D28-E28</f>
        <v>170104.18000000017</v>
      </c>
      <c r="H28" s="14" t="s">
        <v>103</v>
      </c>
    </row>
    <row r="29" spans="1:8">
      <c r="A29" s="8" t="s">
        <v>32</v>
      </c>
      <c r="B29" s="35">
        <v>467660</v>
      </c>
      <c r="C29" s="35">
        <v>109604</v>
      </c>
      <c r="D29" s="31">
        <f t="shared" si="8"/>
        <v>577264</v>
      </c>
      <c r="E29" s="35">
        <v>378470.96</v>
      </c>
      <c r="F29" s="35">
        <v>378470.96</v>
      </c>
      <c r="G29" s="31">
        <f t="shared" si="9"/>
        <v>198793.03999999998</v>
      </c>
      <c r="H29" s="14" t="s">
        <v>104</v>
      </c>
    </row>
    <row r="30" spans="1:8">
      <c r="A30" s="8" t="s">
        <v>33</v>
      </c>
      <c r="B30" s="35">
        <v>75450</v>
      </c>
      <c r="C30" s="35">
        <v>1045182.47</v>
      </c>
      <c r="D30" s="31">
        <f t="shared" si="8"/>
        <v>1120632.47</v>
      </c>
      <c r="E30" s="35">
        <v>647577.1</v>
      </c>
      <c r="F30" s="35">
        <v>647577.1</v>
      </c>
      <c r="G30" s="31">
        <f t="shared" si="9"/>
        <v>473055.37</v>
      </c>
      <c r="H30" s="14" t="s">
        <v>105</v>
      </c>
    </row>
    <row r="31" spans="1:8">
      <c r="A31" s="8" t="s">
        <v>34</v>
      </c>
      <c r="B31" s="35">
        <v>326212.17</v>
      </c>
      <c r="C31" s="35">
        <v>-56667.76</v>
      </c>
      <c r="D31" s="31">
        <f t="shared" si="8"/>
        <v>269544.40999999997</v>
      </c>
      <c r="E31" s="35">
        <v>162301.25</v>
      </c>
      <c r="F31" s="35">
        <v>162301.25</v>
      </c>
      <c r="G31" s="31">
        <f t="shared" si="9"/>
        <v>107243.15999999997</v>
      </c>
      <c r="H31" s="14" t="s">
        <v>106</v>
      </c>
    </row>
    <row r="32" spans="1:8">
      <c r="A32" s="8" t="s">
        <v>35</v>
      </c>
      <c r="B32" s="35">
        <v>388670.35</v>
      </c>
      <c r="C32" s="35">
        <v>-20380</v>
      </c>
      <c r="D32" s="31">
        <f t="shared" si="8"/>
        <v>368290.35</v>
      </c>
      <c r="E32" s="35">
        <v>299890.89</v>
      </c>
      <c r="F32" s="35">
        <v>299890.89</v>
      </c>
      <c r="G32" s="31">
        <f t="shared" si="9"/>
        <v>68399.459999999963</v>
      </c>
      <c r="H32" s="14" t="s">
        <v>107</v>
      </c>
    </row>
    <row r="33" spans="1:8">
      <c r="A33" s="8" t="s">
        <v>36</v>
      </c>
      <c r="B33" s="35">
        <v>255040</v>
      </c>
      <c r="C33" s="35">
        <v>-24860</v>
      </c>
      <c r="D33" s="31">
        <f t="shared" si="8"/>
        <v>230180</v>
      </c>
      <c r="E33" s="35">
        <v>108586.67</v>
      </c>
      <c r="F33" s="35">
        <v>108586.67</v>
      </c>
      <c r="G33" s="31">
        <f t="shared" si="9"/>
        <v>121593.33</v>
      </c>
      <c r="H33" s="14" t="s">
        <v>108</v>
      </c>
    </row>
    <row r="34" spans="1:8">
      <c r="A34" s="8" t="s">
        <v>37</v>
      </c>
      <c r="B34" s="35">
        <v>257240</v>
      </c>
      <c r="C34" s="35">
        <v>-36500</v>
      </c>
      <c r="D34" s="31">
        <f t="shared" si="8"/>
        <v>220740</v>
      </c>
      <c r="E34" s="35">
        <v>71210.34</v>
      </c>
      <c r="F34" s="35">
        <v>71210.34</v>
      </c>
      <c r="G34" s="31">
        <f t="shared" si="9"/>
        <v>149529.66</v>
      </c>
      <c r="H34" s="14" t="s">
        <v>109</v>
      </c>
    </row>
    <row r="35" spans="1:8">
      <c r="A35" s="8" t="s">
        <v>38</v>
      </c>
      <c r="B35" s="35">
        <v>3210400</v>
      </c>
      <c r="C35" s="35">
        <v>-1514000</v>
      </c>
      <c r="D35" s="31">
        <f t="shared" si="8"/>
        <v>1696400</v>
      </c>
      <c r="E35" s="35">
        <v>1373699.35</v>
      </c>
      <c r="F35" s="35">
        <v>1373699.35</v>
      </c>
      <c r="G35" s="31">
        <f t="shared" si="9"/>
        <v>322700.64999999991</v>
      </c>
      <c r="H35" s="14" t="s">
        <v>110</v>
      </c>
    </row>
    <row r="36" spans="1:8">
      <c r="A36" s="8" t="s">
        <v>39</v>
      </c>
      <c r="B36" s="35">
        <v>614358.41</v>
      </c>
      <c r="C36" s="35">
        <v>206000</v>
      </c>
      <c r="D36" s="31">
        <f t="shared" si="8"/>
        <v>820358.41</v>
      </c>
      <c r="E36" s="35">
        <v>722903.99</v>
      </c>
      <c r="F36" s="35">
        <v>722903.99</v>
      </c>
      <c r="G36" s="31">
        <f t="shared" si="9"/>
        <v>97454.420000000042</v>
      </c>
      <c r="H36" s="14" t="s">
        <v>111</v>
      </c>
    </row>
    <row r="37" spans="1:8">
      <c r="A37" s="7" t="s">
        <v>40</v>
      </c>
      <c r="B37" s="31">
        <f>SUM(B38:B46)</f>
        <v>10346791.09</v>
      </c>
      <c r="C37" s="31">
        <f t="shared" ref="C37:G37" si="10">SUM(C38:C46)</f>
        <v>7698781.7200000007</v>
      </c>
      <c r="D37" s="31">
        <f t="shared" si="10"/>
        <v>18045572.810000002</v>
      </c>
      <c r="E37" s="31">
        <f t="shared" si="10"/>
        <v>15835304.030000001</v>
      </c>
      <c r="F37" s="31">
        <f t="shared" si="10"/>
        <v>15834776.030000001</v>
      </c>
      <c r="G37" s="31">
        <f t="shared" si="10"/>
        <v>2210268.7800000003</v>
      </c>
    </row>
    <row r="38" spans="1:8">
      <c r="A38" s="8" t="s">
        <v>41</v>
      </c>
      <c r="B38" s="31"/>
      <c r="C38" s="31"/>
      <c r="D38" s="31">
        <f t="shared" si="8"/>
        <v>0</v>
      </c>
      <c r="E38" s="31"/>
      <c r="F38" s="31"/>
      <c r="G38" s="31">
        <f t="shared" ref="G38:G46" si="11">D38-E38</f>
        <v>0</v>
      </c>
      <c r="H38" s="15" t="s">
        <v>112</v>
      </c>
    </row>
    <row r="39" spans="1:8">
      <c r="A39" s="8" t="s">
        <v>42</v>
      </c>
      <c r="B39" s="35">
        <v>7319774.2199999997</v>
      </c>
      <c r="C39" s="35">
        <v>881977.53</v>
      </c>
      <c r="D39" s="31">
        <f t="shared" si="8"/>
        <v>8201751.75</v>
      </c>
      <c r="E39" s="35">
        <v>8081378.9500000002</v>
      </c>
      <c r="F39" s="35">
        <v>8081378.9500000002</v>
      </c>
      <c r="G39" s="31">
        <f t="shared" si="11"/>
        <v>120372.79999999981</v>
      </c>
      <c r="H39" s="15" t="s">
        <v>113</v>
      </c>
    </row>
    <row r="40" spans="1:8">
      <c r="A40" s="8" t="s">
        <v>43</v>
      </c>
      <c r="B40" s="35">
        <v>0</v>
      </c>
      <c r="C40" s="35">
        <v>4426804.1900000004</v>
      </c>
      <c r="D40" s="31">
        <f t="shared" si="8"/>
        <v>4426804.1900000004</v>
      </c>
      <c r="E40" s="35">
        <v>2748647.42</v>
      </c>
      <c r="F40" s="35">
        <v>2748647.42</v>
      </c>
      <c r="G40" s="31">
        <f t="shared" si="11"/>
        <v>1678156.7700000005</v>
      </c>
      <c r="H40" s="15" t="s">
        <v>114</v>
      </c>
    </row>
    <row r="41" spans="1:8">
      <c r="A41" s="8" t="s">
        <v>44</v>
      </c>
      <c r="B41" s="35">
        <v>3027016.87</v>
      </c>
      <c r="C41" s="35">
        <v>2390000</v>
      </c>
      <c r="D41" s="31">
        <f t="shared" si="8"/>
        <v>5417016.8700000001</v>
      </c>
      <c r="E41" s="35">
        <v>5005277.66</v>
      </c>
      <c r="F41" s="35">
        <v>5004749.66</v>
      </c>
      <c r="G41" s="31">
        <f t="shared" si="11"/>
        <v>411739.20999999996</v>
      </c>
      <c r="H41" s="15" t="s">
        <v>115</v>
      </c>
    </row>
    <row r="42" spans="1:8">
      <c r="A42" s="8" t="s">
        <v>45</v>
      </c>
      <c r="B42" s="31"/>
      <c r="C42" s="31"/>
      <c r="D42" s="31">
        <f t="shared" si="8"/>
        <v>0</v>
      </c>
      <c r="E42" s="31"/>
      <c r="F42" s="31"/>
      <c r="G42" s="31">
        <f t="shared" si="11"/>
        <v>0</v>
      </c>
      <c r="H42" s="15" t="s">
        <v>116</v>
      </c>
    </row>
    <row r="43" spans="1:8">
      <c r="A43" s="8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>
      <c r="A44" s="8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29" t="s">
        <v>210</v>
      </c>
    </row>
    <row r="45" spans="1:8">
      <c r="A45" s="8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209</v>
      </c>
    </row>
    <row r="46" spans="1:8">
      <c r="A46" s="8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15" t="s">
        <v>118</v>
      </c>
    </row>
    <row r="47" spans="1:8">
      <c r="A47" s="7" t="s">
        <v>50</v>
      </c>
      <c r="B47" s="31">
        <f>SUM(B48:B56)</f>
        <v>251320</v>
      </c>
      <c r="C47" s="31">
        <f t="shared" ref="C47:G47" si="12">SUM(C48:C56)</f>
        <v>333427.33999999997</v>
      </c>
      <c r="D47" s="31">
        <f t="shared" si="12"/>
        <v>584747.34</v>
      </c>
      <c r="E47" s="31">
        <f t="shared" si="12"/>
        <v>404929.29</v>
      </c>
      <c r="F47" s="31">
        <f t="shared" si="12"/>
        <v>404929.29</v>
      </c>
      <c r="G47" s="31">
        <f t="shared" si="12"/>
        <v>179818.05</v>
      </c>
    </row>
    <row r="48" spans="1:8">
      <c r="A48" s="8" t="s">
        <v>51</v>
      </c>
      <c r="B48" s="35">
        <v>135000</v>
      </c>
      <c r="C48" s="35">
        <v>118450</v>
      </c>
      <c r="D48" s="31">
        <f t="shared" si="8"/>
        <v>253450</v>
      </c>
      <c r="E48" s="35">
        <v>113619.95</v>
      </c>
      <c r="F48" s="35">
        <v>113619.95</v>
      </c>
      <c r="G48" s="31">
        <f t="shared" ref="G48:G56" si="13">D48-E48</f>
        <v>139830.04999999999</v>
      </c>
      <c r="H48" s="16" t="s">
        <v>119</v>
      </c>
    </row>
    <row r="49" spans="1:8">
      <c r="A49" s="8" t="s">
        <v>52</v>
      </c>
      <c r="B49" s="35">
        <v>33000</v>
      </c>
      <c r="C49" s="35">
        <v>-3500</v>
      </c>
      <c r="D49" s="31">
        <f t="shared" si="8"/>
        <v>29500</v>
      </c>
      <c r="E49" s="35">
        <v>0</v>
      </c>
      <c r="F49" s="35">
        <v>0</v>
      </c>
      <c r="G49" s="31">
        <f t="shared" si="13"/>
        <v>29500</v>
      </c>
      <c r="H49" s="16" t="s">
        <v>120</v>
      </c>
    </row>
    <row r="50" spans="1:8">
      <c r="A50" s="8" t="s">
        <v>53</v>
      </c>
      <c r="B50" s="35">
        <v>0</v>
      </c>
      <c r="C50" s="35">
        <v>209109.34</v>
      </c>
      <c r="D50" s="31">
        <f t="shared" si="8"/>
        <v>209109.34</v>
      </c>
      <c r="E50" s="35">
        <v>209109.34</v>
      </c>
      <c r="F50" s="35">
        <v>209109.34</v>
      </c>
      <c r="G50" s="31">
        <f t="shared" si="13"/>
        <v>0</v>
      </c>
      <c r="H50" s="16" t="s">
        <v>121</v>
      </c>
    </row>
    <row r="51" spans="1:8">
      <c r="A51" s="8" t="s">
        <v>54</v>
      </c>
      <c r="B51" s="35">
        <v>5000</v>
      </c>
      <c r="C51" s="35">
        <v>-5000</v>
      </c>
      <c r="D51" s="31">
        <f t="shared" si="8"/>
        <v>0</v>
      </c>
      <c r="E51" s="35">
        <v>0</v>
      </c>
      <c r="F51" s="35">
        <v>0</v>
      </c>
      <c r="G51" s="31">
        <f t="shared" si="13"/>
        <v>0</v>
      </c>
      <c r="H51" s="16" t="s">
        <v>122</v>
      </c>
    </row>
    <row r="52" spans="1:8">
      <c r="A52" s="8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>
      <c r="A53" s="8" t="s">
        <v>56</v>
      </c>
      <c r="B53" s="35">
        <v>78320</v>
      </c>
      <c r="C53" s="35">
        <v>14368</v>
      </c>
      <c r="D53" s="31">
        <f t="shared" si="8"/>
        <v>92688</v>
      </c>
      <c r="E53" s="35">
        <v>82200</v>
      </c>
      <c r="F53" s="35">
        <v>82200</v>
      </c>
      <c r="G53" s="31">
        <f t="shared" si="13"/>
        <v>10488</v>
      </c>
      <c r="H53" s="16" t="s">
        <v>124</v>
      </c>
    </row>
    <row r="54" spans="1:8">
      <c r="A54" s="8" t="s">
        <v>57</v>
      </c>
      <c r="B54" s="31"/>
      <c r="C54" s="31"/>
      <c r="D54" s="31">
        <f t="shared" si="8"/>
        <v>0</v>
      </c>
      <c r="E54" s="31"/>
      <c r="F54" s="31"/>
      <c r="G54" s="31">
        <f t="shared" si="13"/>
        <v>0</v>
      </c>
      <c r="H54" s="16" t="s">
        <v>125</v>
      </c>
    </row>
    <row r="55" spans="1:8">
      <c r="A55" s="8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>
      <c r="A56" s="8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>
      <c r="A57" s="7" t="s">
        <v>60</v>
      </c>
      <c r="B57" s="31">
        <f>SUM(B58:B60)</f>
        <v>6426669.2800000003</v>
      </c>
      <c r="C57" s="31">
        <f t="shared" ref="C57:G57" si="14">SUM(C58:C60)</f>
        <v>1884543.33</v>
      </c>
      <c r="D57" s="31">
        <f t="shared" si="14"/>
        <v>8311212.6100000003</v>
      </c>
      <c r="E57" s="31">
        <f t="shared" si="14"/>
        <v>8142007.1200000001</v>
      </c>
      <c r="F57" s="31">
        <f t="shared" si="14"/>
        <v>8142007.1200000001</v>
      </c>
      <c r="G57" s="31">
        <f t="shared" si="14"/>
        <v>169205.49000000022</v>
      </c>
    </row>
    <row r="58" spans="1:8">
      <c r="A58" s="8" t="s">
        <v>61</v>
      </c>
      <c r="B58" s="35">
        <v>5433669.2800000003</v>
      </c>
      <c r="C58" s="35">
        <v>469631.62</v>
      </c>
      <c r="D58" s="31">
        <f t="shared" si="8"/>
        <v>5903300.9000000004</v>
      </c>
      <c r="E58" s="35">
        <v>5756277.54</v>
      </c>
      <c r="F58" s="35">
        <v>5756277.54</v>
      </c>
      <c r="G58" s="31">
        <f t="shared" ref="G58:G60" si="15">D58-E58</f>
        <v>147023.36000000034</v>
      </c>
      <c r="H58" s="17" t="s">
        <v>128</v>
      </c>
    </row>
    <row r="59" spans="1:8">
      <c r="A59" s="8" t="s">
        <v>62</v>
      </c>
      <c r="B59" s="35">
        <v>988000</v>
      </c>
      <c r="C59" s="35">
        <v>1419911.71</v>
      </c>
      <c r="D59" s="31">
        <f t="shared" si="8"/>
        <v>2407911.71</v>
      </c>
      <c r="E59" s="35">
        <v>2385729.58</v>
      </c>
      <c r="F59" s="35">
        <v>2385729.58</v>
      </c>
      <c r="G59" s="31">
        <f t="shared" si="15"/>
        <v>22182.129999999888</v>
      </c>
      <c r="H59" s="17" t="s">
        <v>129</v>
      </c>
    </row>
    <row r="60" spans="1:8">
      <c r="A60" s="8" t="s">
        <v>63</v>
      </c>
      <c r="B60" s="35">
        <v>5000</v>
      </c>
      <c r="C60" s="35">
        <v>-5000</v>
      </c>
      <c r="D60" s="31">
        <f t="shared" si="8"/>
        <v>0</v>
      </c>
      <c r="E60" s="35">
        <v>0</v>
      </c>
      <c r="F60" s="35">
        <v>0</v>
      </c>
      <c r="G60" s="31">
        <f t="shared" si="15"/>
        <v>0</v>
      </c>
      <c r="H60" s="17" t="s">
        <v>130</v>
      </c>
    </row>
    <row r="61" spans="1:8">
      <c r="A61" s="7" t="s">
        <v>64</v>
      </c>
      <c r="B61" s="31">
        <f>SUM(B62:B66,B68:B69)</f>
        <v>0</v>
      </c>
      <c r="C61" s="31">
        <f t="shared" ref="C61:G61" si="16">SUM(C62:C66,C68:C69)</f>
        <v>0</v>
      </c>
      <c r="D61" s="31">
        <f t="shared" si="16"/>
        <v>0</v>
      </c>
      <c r="E61" s="31">
        <f t="shared" si="16"/>
        <v>0</v>
      </c>
      <c r="F61" s="31">
        <f t="shared" si="16"/>
        <v>0</v>
      </c>
      <c r="G61" s="31">
        <f t="shared" si="16"/>
        <v>0</v>
      </c>
    </row>
    <row r="62" spans="1:8">
      <c r="A62" s="8" t="s">
        <v>65</v>
      </c>
      <c r="B62" s="31"/>
      <c r="C62" s="31"/>
      <c r="D62" s="31">
        <f t="shared" si="8"/>
        <v>0</v>
      </c>
      <c r="E62" s="31"/>
      <c r="F62" s="31"/>
      <c r="G62" s="31">
        <f t="shared" ref="G62:G69" si="17">D62-E62</f>
        <v>0</v>
      </c>
      <c r="H62" s="18" t="s">
        <v>131</v>
      </c>
    </row>
    <row r="63" spans="1:8">
      <c r="A63" s="8" t="s">
        <v>66</v>
      </c>
      <c r="B63" s="31"/>
      <c r="C63" s="31"/>
      <c r="D63" s="31">
        <f t="shared" si="8"/>
        <v>0</v>
      </c>
      <c r="E63" s="31"/>
      <c r="F63" s="31"/>
      <c r="G63" s="31">
        <f t="shared" si="17"/>
        <v>0</v>
      </c>
      <c r="H63" s="18" t="s">
        <v>132</v>
      </c>
    </row>
    <row r="64" spans="1:8">
      <c r="A64" s="8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>
      <c r="A65" s="8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>
      <c r="A66" s="8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>
      <c r="A67" s="8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/>
    </row>
    <row r="68" spans="1:8">
      <c r="A68" s="8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 t="s">
        <v>136</v>
      </c>
    </row>
    <row r="69" spans="1:8">
      <c r="A69" s="8" t="s">
        <v>72</v>
      </c>
      <c r="B69" s="31"/>
      <c r="C69" s="31"/>
      <c r="D69" s="31">
        <f t="shared" si="8"/>
        <v>0</v>
      </c>
      <c r="E69" s="31"/>
      <c r="F69" s="31"/>
      <c r="G69" s="31">
        <f t="shared" si="17"/>
        <v>0</v>
      </c>
      <c r="H69" s="18" t="s">
        <v>137</v>
      </c>
    </row>
    <row r="70" spans="1:8">
      <c r="A70" s="7" t="s">
        <v>73</v>
      </c>
      <c r="B70" s="31">
        <f>SUM(B71:B73)</f>
        <v>0</v>
      </c>
      <c r="C70" s="31">
        <f t="shared" ref="C70:G70" si="18">SUM(C71:C73)</f>
        <v>0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0</v>
      </c>
    </row>
    <row r="71" spans="1:8">
      <c r="A71" s="8" t="s">
        <v>74</v>
      </c>
      <c r="B71" s="31"/>
      <c r="C71" s="31"/>
      <c r="D71" s="31">
        <f t="shared" si="8"/>
        <v>0</v>
      </c>
      <c r="E71" s="31"/>
      <c r="F71" s="31"/>
      <c r="G71" s="31">
        <f t="shared" ref="G71:G73" si="19">D71-E71</f>
        <v>0</v>
      </c>
      <c r="H71" s="19" t="s">
        <v>138</v>
      </c>
    </row>
    <row r="72" spans="1:8">
      <c r="A72" s="8" t="s">
        <v>75</v>
      </c>
      <c r="B72" s="31"/>
      <c r="C72" s="31"/>
      <c r="D72" s="31">
        <f t="shared" si="8"/>
        <v>0</v>
      </c>
      <c r="E72" s="31"/>
      <c r="F72" s="31"/>
      <c r="G72" s="31">
        <f t="shared" si="19"/>
        <v>0</v>
      </c>
      <c r="H72" s="19" t="s">
        <v>139</v>
      </c>
    </row>
    <row r="73" spans="1:8">
      <c r="A73" s="8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>
      <c r="A74" s="7" t="s">
        <v>77</v>
      </c>
      <c r="B74" s="31">
        <f>SUM(B75:B81)</f>
        <v>0</v>
      </c>
      <c r="C74" s="31">
        <f t="shared" ref="C74:G74" si="20">SUM(C75:C81)</f>
        <v>0</v>
      </c>
      <c r="D74" s="31">
        <f t="shared" si="20"/>
        <v>0</v>
      </c>
      <c r="E74" s="31">
        <f t="shared" si="20"/>
        <v>0</v>
      </c>
      <c r="F74" s="31">
        <f t="shared" si="20"/>
        <v>0</v>
      </c>
      <c r="G74" s="31">
        <f t="shared" si="20"/>
        <v>0</v>
      </c>
    </row>
    <row r="75" spans="1:8">
      <c r="A75" s="8" t="s">
        <v>78</v>
      </c>
      <c r="B75" s="31"/>
      <c r="C75" s="31"/>
      <c r="D75" s="31">
        <f t="shared" si="8"/>
        <v>0</v>
      </c>
      <c r="E75" s="31"/>
      <c r="F75" s="31"/>
      <c r="G75" s="31">
        <f t="shared" ref="G75:G81" si="21">D75-E75</f>
        <v>0</v>
      </c>
      <c r="H75" s="20" t="s">
        <v>141</v>
      </c>
    </row>
    <row r="76" spans="1:8">
      <c r="A76" s="8" t="s">
        <v>79</v>
      </c>
      <c r="B76" s="31"/>
      <c r="C76" s="31"/>
      <c r="D76" s="31">
        <f t="shared" si="8"/>
        <v>0</v>
      </c>
      <c r="E76" s="31"/>
      <c r="F76" s="31"/>
      <c r="G76" s="31">
        <f t="shared" si="21"/>
        <v>0</v>
      </c>
      <c r="H76" s="20" t="s">
        <v>142</v>
      </c>
    </row>
    <row r="77" spans="1:8">
      <c r="A77" s="8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>
      <c r="A78" s="8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>
      <c r="A79" s="8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>
      <c r="A80" s="8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>
      <c r="A81" s="8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>
      <c r="A82" s="9"/>
      <c r="B82" s="32"/>
      <c r="C82" s="32"/>
      <c r="D82" s="32"/>
      <c r="E82" s="32"/>
      <c r="F82" s="32"/>
      <c r="G82" s="32"/>
    </row>
    <row r="83" spans="1:8">
      <c r="A83" s="10" t="s">
        <v>85</v>
      </c>
      <c r="B83" s="30">
        <f>B84+B92+B102+B112+B122+B132+B136+B145+B149</f>
        <v>17550782.759999998</v>
      </c>
      <c r="C83" s="30">
        <f t="shared" ref="C83:G83" si="22">C84+C92+C102+C112+C122+C132+C136+C145+C149</f>
        <v>12954543.790000001</v>
      </c>
      <c r="D83" s="30">
        <f t="shared" si="22"/>
        <v>30505326.550000004</v>
      </c>
      <c r="E83" s="30">
        <f t="shared" si="22"/>
        <v>22781628.600000001</v>
      </c>
      <c r="F83" s="30">
        <f t="shared" si="22"/>
        <v>21402105.190000001</v>
      </c>
      <c r="G83" s="30">
        <f t="shared" si="22"/>
        <v>7723697.9500000011</v>
      </c>
    </row>
    <row r="84" spans="1:8">
      <c r="A84" s="7" t="s">
        <v>12</v>
      </c>
      <c r="B84" s="31">
        <f>SUM(B85:B91)</f>
        <v>0</v>
      </c>
      <c r="C84" s="31">
        <f t="shared" ref="C84:G84" si="23">SUM(C85:C91)</f>
        <v>0</v>
      </c>
      <c r="D84" s="31">
        <f t="shared" si="23"/>
        <v>0</v>
      </c>
      <c r="E84" s="31">
        <f t="shared" si="23"/>
        <v>0</v>
      </c>
      <c r="F84" s="31">
        <f t="shared" si="23"/>
        <v>0</v>
      </c>
      <c r="G84" s="31">
        <f t="shared" si="23"/>
        <v>0</v>
      </c>
    </row>
    <row r="85" spans="1:8">
      <c r="A85" s="8" t="s">
        <v>13</v>
      </c>
      <c r="B85" s="31"/>
      <c r="C85" s="31"/>
      <c r="D85" s="31">
        <f t="shared" ref="D85:D91" si="24">B85+C85</f>
        <v>0</v>
      </c>
      <c r="E85" s="31"/>
      <c r="F85" s="31"/>
      <c r="G85" s="31">
        <f t="shared" ref="G85:G91" si="25">D85-E85</f>
        <v>0</v>
      </c>
      <c r="H85" s="21" t="s">
        <v>148</v>
      </c>
    </row>
    <row r="86" spans="1:8">
      <c r="A86" s="8" t="s">
        <v>14</v>
      </c>
      <c r="B86" s="31"/>
      <c r="C86" s="31"/>
      <c r="D86" s="31">
        <f t="shared" si="24"/>
        <v>0</v>
      </c>
      <c r="E86" s="31"/>
      <c r="F86" s="31"/>
      <c r="G86" s="31">
        <f t="shared" si="25"/>
        <v>0</v>
      </c>
      <c r="H86" s="21" t="s">
        <v>149</v>
      </c>
    </row>
    <row r="87" spans="1:8">
      <c r="A87" s="8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>
      <c r="A88" s="8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>
      <c r="A89" s="8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>
      <c r="A90" s="8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>
      <c r="A91" s="8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>
      <c r="A92" s="7" t="s">
        <v>20</v>
      </c>
      <c r="B92" s="31">
        <f>SUM(B93:B101)</f>
        <v>1794000</v>
      </c>
      <c r="C92" s="31">
        <f t="shared" ref="C92:G92" si="26">SUM(C93:C101)</f>
        <v>-15078.139999999985</v>
      </c>
      <c r="D92" s="31">
        <f t="shared" si="26"/>
        <v>1778921.8599999999</v>
      </c>
      <c r="E92" s="31">
        <f t="shared" si="26"/>
        <v>1808559.34</v>
      </c>
      <c r="F92" s="31">
        <f t="shared" si="26"/>
        <v>1808559.34</v>
      </c>
      <c r="G92" s="31">
        <f t="shared" si="26"/>
        <v>-29637.480000000192</v>
      </c>
    </row>
    <row r="93" spans="1:8">
      <c r="A93" s="8" t="s">
        <v>21</v>
      </c>
      <c r="B93" s="35">
        <v>65000</v>
      </c>
      <c r="C93" s="35">
        <v>-17779.78</v>
      </c>
      <c r="D93" s="31">
        <f t="shared" ref="D93:D101" si="27">B93+C93</f>
        <v>47220.22</v>
      </c>
      <c r="E93" s="35">
        <v>47220.22</v>
      </c>
      <c r="F93" s="35">
        <v>47220.22</v>
      </c>
      <c r="G93" s="31">
        <f t="shared" ref="G93:G101" si="28">D93-E93</f>
        <v>0</v>
      </c>
      <c r="H93" s="22" t="s">
        <v>155</v>
      </c>
    </row>
    <row r="94" spans="1:8">
      <c r="A94" s="8" t="s">
        <v>22</v>
      </c>
      <c r="B94" s="35">
        <v>75000</v>
      </c>
      <c r="C94" s="35">
        <v>-29883.68</v>
      </c>
      <c r="D94" s="31">
        <f t="shared" si="27"/>
        <v>45116.32</v>
      </c>
      <c r="E94" s="35">
        <v>45116.32</v>
      </c>
      <c r="F94" s="35">
        <v>45116.32</v>
      </c>
      <c r="G94" s="31">
        <f t="shared" si="28"/>
        <v>0</v>
      </c>
      <c r="H94" s="22" t="s">
        <v>156</v>
      </c>
    </row>
    <row r="95" spans="1:8">
      <c r="A95" s="8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>
      <c r="A96" s="8" t="s">
        <v>24</v>
      </c>
      <c r="B96" s="35">
        <v>89000</v>
      </c>
      <c r="C96" s="35">
        <v>-70157.820000000007</v>
      </c>
      <c r="D96" s="31">
        <f t="shared" si="27"/>
        <v>18842.179999999993</v>
      </c>
      <c r="E96" s="35">
        <v>48579.71</v>
      </c>
      <c r="F96" s="35">
        <v>48579.71</v>
      </c>
      <c r="G96" s="31">
        <f t="shared" si="28"/>
        <v>-29737.530000000006</v>
      </c>
      <c r="H96" s="22" t="s">
        <v>158</v>
      </c>
    </row>
    <row r="97" spans="1:8">
      <c r="A97" s="1" t="s">
        <v>25</v>
      </c>
      <c r="B97" s="35">
        <v>5000</v>
      </c>
      <c r="C97" s="35">
        <v>-1800</v>
      </c>
      <c r="D97" s="31">
        <f t="shared" si="27"/>
        <v>3200</v>
      </c>
      <c r="E97" s="35">
        <v>3200</v>
      </c>
      <c r="F97" s="35">
        <v>3200</v>
      </c>
      <c r="G97" s="31">
        <f t="shared" si="28"/>
        <v>0</v>
      </c>
      <c r="H97" s="22" t="s">
        <v>159</v>
      </c>
    </row>
    <row r="98" spans="1:8">
      <c r="A98" s="8" t="s">
        <v>26</v>
      </c>
      <c r="B98" s="35">
        <v>1210000</v>
      </c>
      <c r="C98" s="35">
        <v>230046.66</v>
      </c>
      <c r="D98" s="31">
        <f t="shared" si="27"/>
        <v>1440046.66</v>
      </c>
      <c r="E98" s="35">
        <v>1439946.61</v>
      </c>
      <c r="F98" s="35">
        <v>1439946.61</v>
      </c>
      <c r="G98" s="31">
        <f t="shared" si="28"/>
        <v>100.04999999981374</v>
      </c>
      <c r="H98" s="22" t="s">
        <v>160</v>
      </c>
    </row>
    <row r="99" spans="1:8">
      <c r="A99" s="8" t="s">
        <v>27</v>
      </c>
      <c r="B99" s="35">
        <v>150000</v>
      </c>
      <c r="C99" s="35">
        <v>-27681.48</v>
      </c>
      <c r="D99" s="31">
        <f t="shared" si="27"/>
        <v>122318.52</v>
      </c>
      <c r="E99" s="35">
        <v>122318.52</v>
      </c>
      <c r="F99" s="35">
        <v>122318.52</v>
      </c>
      <c r="G99" s="31">
        <f t="shared" si="28"/>
        <v>0</v>
      </c>
      <c r="H99" s="22" t="s">
        <v>161</v>
      </c>
    </row>
    <row r="100" spans="1:8">
      <c r="A100" s="8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>
      <c r="A101" s="8" t="s">
        <v>29</v>
      </c>
      <c r="B101" s="35">
        <v>200000</v>
      </c>
      <c r="C101" s="35">
        <v>-97822.04</v>
      </c>
      <c r="D101" s="31">
        <f t="shared" si="27"/>
        <v>102177.96</v>
      </c>
      <c r="E101" s="35">
        <v>102177.96</v>
      </c>
      <c r="F101" s="35">
        <v>102177.96</v>
      </c>
      <c r="G101" s="31">
        <f t="shared" si="28"/>
        <v>0</v>
      </c>
      <c r="H101" s="22" t="s">
        <v>163</v>
      </c>
    </row>
    <row r="102" spans="1:8">
      <c r="A102" s="7" t="s">
        <v>30</v>
      </c>
      <c r="B102" s="31">
        <f>SUM(B103:B111)</f>
        <v>3114269.53</v>
      </c>
      <c r="C102" s="31">
        <f t="shared" ref="C102:G102" si="29">SUM(C103:C111)</f>
        <v>-78021.919999999998</v>
      </c>
      <c r="D102" s="31">
        <f t="shared" si="29"/>
        <v>3036247.61</v>
      </c>
      <c r="E102" s="31">
        <f t="shared" si="29"/>
        <v>3036247.61</v>
      </c>
      <c r="F102" s="31">
        <f t="shared" si="29"/>
        <v>3036247.61</v>
      </c>
      <c r="G102" s="31">
        <f t="shared" si="29"/>
        <v>0</v>
      </c>
    </row>
    <row r="103" spans="1:8">
      <c r="A103" s="8" t="s">
        <v>31</v>
      </c>
      <c r="B103" s="35">
        <v>2911769.53</v>
      </c>
      <c r="C103" s="35">
        <v>-52839.53</v>
      </c>
      <c r="D103" s="31">
        <f t="shared" ref="D103:D111" si="30">B103+C103</f>
        <v>2858930</v>
      </c>
      <c r="E103" s="35">
        <v>2858930</v>
      </c>
      <c r="F103" s="35">
        <v>2858930</v>
      </c>
      <c r="G103" s="31">
        <f t="shared" ref="G103:G111" si="31">D103-E103</f>
        <v>0</v>
      </c>
      <c r="H103" s="23" t="s">
        <v>164</v>
      </c>
    </row>
    <row r="104" spans="1:8">
      <c r="A104" s="8" t="s">
        <v>32</v>
      </c>
      <c r="B104" s="31"/>
      <c r="C104" s="31"/>
      <c r="D104" s="31">
        <f t="shared" si="30"/>
        <v>0</v>
      </c>
      <c r="E104" s="31"/>
      <c r="F104" s="31"/>
      <c r="G104" s="31">
        <f t="shared" si="31"/>
        <v>0</v>
      </c>
      <c r="H104" s="23" t="s">
        <v>165</v>
      </c>
    </row>
    <row r="105" spans="1:8">
      <c r="A105" s="8" t="s">
        <v>33</v>
      </c>
      <c r="B105" s="35">
        <v>147500</v>
      </c>
      <c r="C105" s="35">
        <v>-36140</v>
      </c>
      <c r="D105" s="31">
        <f t="shared" si="30"/>
        <v>111360</v>
      </c>
      <c r="E105" s="35">
        <v>111360</v>
      </c>
      <c r="F105" s="35">
        <v>111360</v>
      </c>
      <c r="G105" s="31">
        <f t="shared" si="31"/>
        <v>0</v>
      </c>
      <c r="H105" s="23" t="s">
        <v>166</v>
      </c>
    </row>
    <row r="106" spans="1:8">
      <c r="A106" s="8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>
      <c r="A107" s="8" t="s">
        <v>35</v>
      </c>
      <c r="B107" s="35">
        <v>55000</v>
      </c>
      <c r="C107" s="35">
        <v>10957.61</v>
      </c>
      <c r="D107" s="31">
        <f t="shared" si="30"/>
        <v>65957.61</v>
      </c>
      <c r="E107" s="35">
        <v>65957.61</v>
      </c>
      <c r="F107" s="35">
        <v>65957.61</v>
      </c>
      <c r="G107" s="31">
        <f t="shared" si="31"/>
        <v>0</v>
      </c>
      <c r="H107" s="23" t="s">
        <v>168</v>
      </c>
    </row>
    <row r="108" spans="1:8">
      <c r="A108" s="8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>
      <c r="A109" s="8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>
      <c r="A110" s="8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>
      <c r="A111" s="8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>
      <c r="A112" s="7" t="s">
        <v>40</v>
      </c>
      <c r="B112" s="31">
        <f>SUM(B113:B121)</f>
        <v>1830002.53</v>
      </c>
      <c r="C112" s="31">
        <f t="shared" ref="C112:G112" si="32">SUM(C113:C121)</f>
        <v>4739895.1900000004</v>
      </c>
      <c r="D112" s="31">
        <f t="shared" si="32"/>
        <v>6569897.7200000007</v>
      </c>
      <c r="E112" s="31">
        <f t="shared" si="32"/>
        <v>4002837.58</v>
      </c>
      <c r="F112" s="31">
        <f t="shared" si="32"/>
        <v>4002837.58</v>
      </c>
      <c r="G112" s="31">
        <f t="shared" si="32"/>
        <v>2567060.1400000006</v>
      </c>
    </row>
    <row r="113" spans="1:8">
      <c r="A113" s="8" t="s">
        <v>41</v>
      </c>
      <c r="B113" s="31"/>
      <c r="C113" s="31"/>
      <c r="D113" s="31">
        <f t="shared" ref="D113:D121" si="33">B113+C113</f>
        <v>0</v>
      </c>
      <c r="E113" s="31"/>
      <c r="F113" s="31"/>
      <c r="G113" s="31">
        <f t="shared" ref="G113:G121" si="34">D113-E113</f>
        <v>0</v>
      </c>
      <c r="H113" s="24" t="s">
        <v>173</v>
      </c>
    </row>
    <row r="114" spans="1:8">
      <c r="A114" s="8" t="s">
        <v>42</v>
      </c>
      <c r="B114" s="31"/>
      <c r="C114" s="31"/>
      <c r="D114" s="31">
        <f t="shared" si="33"/>
        <v>0</v>
      </c>
      <c r="E114" s="31"/>
      <c r="F114" s="31"/>
      <c r="G114" s="31">
        <f t="shared" si="34"/>
        <v>0</v>
      </c>
      <c r="H114" s="24" t="s">
        <v>174</v>
      </c>
    </row>
    <row r="115" spans="1:8">
      <c r="A115" s="8" t="s">
        <v>43</v>
      </c>
      <c r="B115" s="35">
        <v>0</v>
      </c>
      <c r="C115" s="35">
        <v>275000</v>
      </c>
      <c r="D115" s="31">
        <f t="shared" si="33"/>
        <v>275000</v>
      </c>
      <c r="E115" s="35">
        <v>275000</v>
      </c>
      <c r="F115" s="35">
        <v>275000</v>
      </c>
      <c r="G115" s="31">
        <f t="shared" si="34"/>
        <v>0</v>
      </c>
      <c r="H115" s="24" t="s">
        <v>175</v>
      </c>
    </row>
    <row r="116" spans="1:8">
      <c r="A116" s="8" t="s">
        <v>44</v>
      </c>
      <c r="B116" s="35">
        <v>1830002.53</v>
      </c>
      <c r="C116" s="35">
        <v>4464895.1900000004</v>
      </c>
      <c r="D116" s="31">
        <f t="shared" si="33"/>
        <v>6294897.7200000007</v>
      </c>
      <c r="E116" s="35">
        <v>3727837.58</v>
      </c>
      <c r="F116" s="35">
        <v>3727837.58</v>
      </c>
      <c r="G116" s="31">
        <f t="shared" si="34"/>
        <v>2567060.1400000006</v>
      </c>
      <c r="H116" s="24" t="s">
        <v>176</v>
      </c>
    </row>
    <row r="117" spans="1:8">
      <c r="A117" s="8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>
      <c r="A118" s="8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>
      <c r="A119" s="8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34" t="s">
        <v>211</v>
      </c>
    </row>
    <row r="120" spans="1:8">
      <c r="A120" s="8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>
      <c r="A121" s="8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24" t="s">
        <v>179</v>
      </c>
    </row>
    <row r="122" spans="1:8">
      <c r="A122" s="7" t="s">
        <v>50</v>
      </c>
      <c r="B122" s="31">
        <f>SUM(B123:B131)</f>
        <v>131897.71</v>
      </c>
      <c r="C122" s="31">
        <f t="shared" ref="C122:G122" si="35">SUM(C123:C131)</f>
        <v>-14843.049999999988</v>
      </c>
      <c r="D122" s="31">
        <f t="shared" si="35"/>
        <v>117054.66</v>
      </c>
      <c r="E122" s="31">
        <f t="shared" si="35"/>
        <v>117054.66</v>
      </c>
      <c r="F122" s="31">
        <f t="shared" si="35"/>
        <v>117054.66</v>
      </c>
      <c r="G122" s="31">
        <f t="shared" si="35"/>
        <v>0</v>
      </c>
    </row>
    <row r="123" spans="1:8">
      <c r="A123" s="8" t="s">
        <v>51</v>
      </c>
      <c r="B123" s="35">
        <v>131897.71</v>
      </c>
      <c r="C123" s="35">
        <v>-131897.71</v>
      </c>
      <c r="D123" s="31">
        <f t="shared" ref="D123:D131" si="36">B123+C123</f>
        <v>0</v>
      </c>
      <c r="E123" s="35">
        <v>0</v>
      </c>
      <c r="F123" s="35">
        <v>0</v>
      </c>
      <c r="G123" s="31">
        <f t="shared" ref="G123:G131" si="37">D123-E123</f>
        <v>0</v>
      </c>
      <c r="H123" s="25" t="s">
        <v>180</v>
      </c>
    </row>
    <row r="124" spans="1:8">
      <c r="A124" s="8" t="s">
        <v>52</v>
      </c>
      <c r="B124" s="35">
        <v>0</v>
      </c>
      <c r="C124" s="35">
        <v>12500</v>
      </c>
      <c r="D124" s="31">
        <f t="shared" si="36"/>
        <v>12500</v>
      </c>
      <c r="E124" s="35">
        <v>12500</v>
      </c>
      <c r="F124" s="35">
        <v>12500</v>
      </c>
      <c r="G124" s="31">
        <f t="shared" si="37"/>
        <v>0</v>
      </c>
      <c r="H124" s="25" t="s">
        <v>181</v>
      </c>
    </row>
    <row r="125" spans="1:8">
      <c r="A125" s="8" t="s">
        <v>53</v>
      </c>
      <c r="B125" s="35">
        <v>0</v>
      </c>
      <c r="C125" s="35">
        <v>104554.66</v>
      </c>
      <c r="D125" s="31">
        <f t="shared" si="36"/>
        <v>104554.66</v>
      </c>
      <c r="E125" s="35">
        <v>104554.66</v>
      </c>
      <c r="F125" s="35">
        <v>104554.66</v>
      </c>
      <c r="G125" s="31">
        <f t="shared" si="37"/>
        <v>0</v>
      </c>
      <c r="H125" s="25" t="s">
        <v>182</v>
      </c>
    </row>
    <row r="126" spans="1:8">
      <c r="A126" s="8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>
      <c r="A127" s="8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>
      <c r="A128" s="8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>
      <c r="A129" s="8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>
      <c r="A130" s="8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>
      <c r="A131" s="8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>
      <c r="A132" s="7" t="s">
        <v>60</v>
      </c>
      <c r="B132" s="31">
        <f>SUM(B133:B135)</f>
        <v>10680612.99</v>
      </c>
      <c r="C132" s="31">
        <f t="shared" ref="C132:G132" si="38">SUM(C133:C135)</f>
        <v>8322591.71</v>
      </c>
      <c r="D132" s="31">
        <f t="shared" si="38"/>
        <v>19003204.700000003</v>
      </c>
      <c r="E132" s="31">
        <f t="shared" si="38"/>
        <v>13816929.41</v>
      </c>
      <c r="F132" s="31">
        <f t="shared" si="38"/>
        <v>12437406</v>
      </c>
      <c r="G132" s="31">
        <f t="shared" si="38"/>
        <v>5186275.290000001</v>
      </c>
    </row>
    <row r="133" spans="1:8">
      <c r="A133" s="8" t="s">
        <v>61</v>
      </c>
      <c r="B133" s="35">
        <v>10680612.99</v>
      </c>
      <c r="C133" s="35">
        <v>7979807.29</v>
      </c>
      <c r="D133" s="31">
        <f t="shared" ref="D133:D156" si="39">B133+C133</f>
        <v>18660420.280000001</v>
      </c>
      <c r="E133" s="35">
        <v>13474144.99</v>
      </c>
      <c r="F133" s="35">
        <v>12094621.58</v>
      </c>
      <c r="G133" s="31">
        <f t="shared" ref="G133:G135" si="40">D133-E133</f>
        <v>5186275.290000001</v>
      </c>
      <c r="H133" s="26" t="s">
        <v>189</v>
      </c>
    </row>
    <row r="134" spans="1:8">
      <c r="A134" s="8" t="s">
        <v>62</v>
      </c>
      <c r="B134" s="35">
        <v>0</v>
      </c>
      <c r="C134" s="35">
        <v>342784.42</v>
      </c>
      <c r="D134" s="31">
        <f t="shared" si="39"/>
        <v>342784.42</v>
      </c>
      <c r="E134" s="35">
        <v>342784.42</v>
      </c>
      <c r="F134" s="35">
        <v>342784.42</v>
      </c>
      <c r="G134" s="31">
        <f t="shared" si="40"/>
        <v>0</v>
      </c>
      <c r="H134" s="26" t="s">
        <v>190</v>
      </c>
    </row>
    <row r="135" spans="1:8">
      <c r="A135" s="8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>
      <c r="A136" s="7" t="s">
        <v>64</v>
      </c>
      <c r="B136" s="31">
        <f>SUM(B137:B141,B143:B144)</f>
        <v>0</v>
      </c>
      <c r="C136" s="31">
        <f t="shared" ref="C136:G136" si="41">SUM(C137:C141,C143:C144)</f>
        <v>0</v>
      </c>
      <c r="D136" s="31">
        <f t="shared" si="41"/>
        <v>0</v>
      </c>
      <c r="E136" s="31">
        <f t="shared" si="41"/>
        <v>0</v>
      </c>
      <c r="F136" s="31">
        <f t="shared" si="41"/>
        <v>0</v>
      </c>
      <c r="G136" s="31">
        <f t="shared" si="41"/>
        <v>0</v>
      </c>
    </row>
    <row r="137" spans="1:8">
      <c r="A137" s="8" t="s">
        <v>65</v>
      </c>
      <c r="B137" s="31"/>
      <c r="C137" s="31"/>
      <c r="D137" s="31">
        <f t="shared" si="39"/>
        <v>0</v>
      </c>
      <c r="E137" s="31"/>
      <c r="F137" s="31"/>
      <c r="G137" s="31">
        <f t="shared" ref="G137:G144" si="42">D137-E137</f>
        <v>0</v>
      </c>
      <c r="H137" s="27" t="s">
        <v>192</v>
      </c>
    </row>
    <row r="138" spans="1:8">
      <c r="A138" s="8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si="42"/>
        <v>0</v>
      </c>
      <c r="H138" s="27" t="s">
        <v>193</v>
      </c>
    </row>
    <row r="139" spans="1:8">
      <c r="A139" s="8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>
      <c r="A140" s="8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>
      <c r="A141" s="8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>
      <c r="A142" s="8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/>
    </row>
    <row r="143" spans="1:8">
      <c r="A143" s="8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 t="s">
        <v>197</v>
      </c>
    </row>
    <row r="144" spans="1:8">
      <c r="A144" s="8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>
      <c r="A145" s="7" t="s">
        <v>73</v>
      </c>
      <c r="B145" s="31">
        <f>SUM(B146:B148)</f>
        <v>0</v>
      </c>
      <c r="C145" s="31">
        <f t="shared" ref="C145:G145" si="43">SUM(C146:C148)</f>
        <v>0</v>
      </c>
      <c r="D145" s="31">
        <f t="shared" si="43"/>
        <v>0</v>
      </c>
      <c r="E145" s="31">
        <f t="shared" si="43"/>
        <v>0</v>
      </c>
      <c r="F145" s="31">
        <f t="shared" si="43"/>
        <v>0</v>
      </c>
      <c r="G145" s="31">
        <f t="shared" si="43"/>
        <v>0</v>
      </c>
    </row>
    <row r="146" spans="1:8">
      <c r="A146" s="8" t="s">
        <v>74</v>
      </c>
      <c r="B146" s="31"/>
      <c r="C146" s="31"/>
      <c r="D146" s="31">
        <f t="shared" si="39"/>
        <v>0</v>
      </c>
      <c r="E146" s="31"/>
      <c r="F146" s="31"/>
      <c r="G146" s="31">
        <f t="shared" ref="G146:G148" si="44">D146-E146</f>
        <v>0</v>
      </c>
      <c r="H146" s="28" t="s">
        <v>199</v>
      </c>
    </row>
    <row r="147" spans="1:8">
      <c r="A147" s="8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si="44"/>
        <v>0</v>
      </c>
      <c r="H147" s="28" t="s">
        <v>200</v>
      </c>
    </row>
    <row r="148" spans="1:8">
      <c r="A148" s="8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>
      <c r="A149" s="7" t="s">
        <v>77</v>
      </c>
      <c r="B149" s="31">
        <f>SUM(B150:B156)</f>
        <v>0</v>
      </c>
      <c r="C149" s="31">
        <f t="shared" ref="C149:G149" si="45">SUM(C150:C156)</f>
        <v>0</v>
      </c>
      <c r="D149" s="31">
        <f t="shared" si="45"/>
        <v>0</v>
      </c>
      <c r="E149" s="31">
        <f t="shared" si="45"/>
        <v>0</v>
      </c>
      <c r="F149" s="31">
        <f t="shared" si="45"/>
        <v>0</v>
      </c>
      <c r="G149" s="31">
        <f t="shared" si="45"/>
        <v>0</v>
      </c>
    </row>
    <row r="150" spans="1:8">
      <c r="A150" s="8" t="s">
        <v>78</v>
      </c>
      <c r="B150" s="31"/>
      <c r="C150" s="31"/>
      <c r="D150" s="31">
        <f t="shared" si="39"/>
        <v>0</v>
      </c>
      <c r="E150" s="31"/>
      <c r="F150" s="31"/>
      <c r="G150" s="31">
        <f t="shared" ref="G150:G156" si="46">D150-E150</f>
        <v>0</v>
      </c>
      <c r="H150" s="29" t="s">
        <v>202</v>
      </c>
    </row>
    <row r="151" spans="1:8">
      <c r="A151" s="8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si="46"/>
        <v>0</v>
      </c>
      <c r="H151" s="29" t="s">
        <v>203</v>
      </c>
    </row>
    <row r="152" spans="1:8">
      <c r="A152" s="8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>
      <c r="A153" s="1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>
      <c r="A154" s="8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>
      <c r="A155" s="8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>
      <c r="A156" s="8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>
      <c r="A157" s="2"/>
      <c r="B157" s="32"/>
      <c r="C157" s="32"/>
      <c r="D157" s="32"/>
      <c r="E157" s="32"/>
      <c r="F157" s="32"/>
      <c r="G157" s="32"/>
    </row>
    <row r="158" spans="1:8">
      <c r="A158" s="3" t="s">
        <v>86</v>
      </c>
      <c r="B158" s="30">
        <f>B8+B83</f>
        <v>77673094.039999992</v>
      </c>
      <c r="C158" s="30">
        <f t="shared" ref="C158:G158" si="47">C8+C83</f>
        <v>30225753.520000003</v>
      </c>
      <c r="D158" s="30">
        <f t="shared" si="47"/>
        <v>107898847.56</v>
      </c>
      <c r="E158" s="30">
        <f t="shared" si="47"/>
        <v>88939707.640000001</v>
      </c>
      <c r="F158" s="30">
        <f t="shared" si="47"/>
        <v>87453643.549999997</v>
      </c>
      <c r="G158" s="30">
        <f t="shared" si="47"/>
        <v>18959139.920000002</v>
      </c>
    </row>
    <row r="159" spans="1:8">
      <c r="A159" s="5"/>
      <c r="B159" s="33"/>
      <c r="C159" s="33"/>
      <c r="D159" s="33"/>
      <c r="E159" s="33"/>
      <c r="F159" s="33"/>
      <c r="G159" s="33"/>
    </row>
    <row r="160" spans="1:8">
      <c r="A160" s="11" t="s">
        <v>215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2021-01-27T23:19:35Z</cp:lastPrinted>
  <dcterms:created xsi:type="dcterms:W3CDTF">2018-11-21T18:09:30Z</dcterms:created>
  <dcterms:modified xsi:type="dcterms:W3CDTF">2022-11-07T20:07:55Z</dcterms:modified>
</cp:coreProperties>
</file>