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O-LAP\Desktop\Disciplina Financiera\DISCIPLINA FINANCIERA 2202\"/>
    </mc:Choice>
  </mc:AlternateContent>
  <xr:revisionPtr revIDLastSave="0" documentId="13_ncr:1_{D34AAE47-89F4-469B-B899-37E8DCFDFDFD}" xr6:coauthVersionLast="47" xr6:coauthVersionMax="47" xr10:uidLastSave="{00000000-0000-0000-0000-000000000000}"/>
  <bookViews>
    <workbookView xWindow="-110" yWindow="-110" windowWidth="19420" windowHeight="10300" xr2:uid="{379D6227-4B87-41E5-9157-937B9DBD69CE}"/>
  </bookViews>
  <sheets>
    <sheet name="F6-A" sheetId="1" r:id="rId1"/>
  </sheets>
  <externalReferences>
    <externalReference r:id="rId2"/>
  </externalReferences>
  <definedNames>
    <definedName name="_xlnm.Print_Area" localSheetId="0">'F6-A'!$A$1:$G$178</definedName>
    <definedName name="ENTE_PUBLICO_A">'[1]Info General'!$C$7</definedName>
    <definedName name="TRIMESTRE">'[1]Info General'!$C$16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56" i="1" l="1"/>
  <c r="G156" i="1" s="1"/>
  <c r="D155" i="1"/>
  <c r="G155" i="1" s="1"/>
  <c r="D154" i="1"/>
  <c r="G154" i="1" s="1"/>
  <c r="D153" i="1"/>
  <c r="G153" i="1" s="1"/>
  <c r="D152" i="1"/>
  <c r="G152" i="1" s="1"/>
  <c r="D151" i="1"/>
  <c r="G151" i="1" s="1"/>
  <c r="D150" i="1"/>
  <c r="G150" i="1" s="1"/>
  <c r="F149" i="1"/>
  <c r="E149" i="1"/>
  <c r="C149" i="1"/>
  <c r="B149" i="1"/>
  <c r="D148" i="1"/>
  <c r="G148" i="1" s="1"/>
  <c r="D147" i="1"/>
  <c r="G147" i="1" s="1"/>
  <c r="D146" i="1"/>
  <c r="G146" i="1" s="1"/>
  <c r="F145" i="1"/>
  <c r="E145" i="1"/>
  <c r="C145" i="1"/>
  <c r="B145" i="1"/>
  <c r="D144" i="1"/>
  <c r="G144" i="1" s="1"/>
  <c r="D143" i="1"/>
  <c r="G143" i="1" s="1"/>
  <c r="D142" i="1"/>
  <c r="G142" i="1" s="1"/>
  <c r="D141" i="1"/>
  <c r="G141" i="1" s="1"/>
  <c r="D140" i="1"/>
  <c r="G140" i="1" s="1"/>
  <c r="D139" i="1"/>
  <c r="G139" i="1" s="1"/>
  <c r="D138" i="1"/>
  <c r="D137" i="1"/>
  <c r="G137" i="1" s="1"/>
  <c r="F136" i="1"/>
  <c r="E136" i="1"/>
  <c r="C136" i="1"/>
  <c r="B136" i="1"/>
  <c r="D135" i="1"/>
  <c r="G135" i="1" s="1"/>
  <c r="D134" i="1"/>
  <c r="G134" i="1" s="1"/>
  <c r="C133" i="1"/>
  <c r="D133" i="1" s="1"/>
  <c r="F132" i="1"/>
  <c r="E132" i="1"/>
  <c r="C132" i="1"/>
  <c r="B132" i="1"/>
  <c r="D131" i="1"/>
  <c r="G131" i="1" s="1"/>
  <c r="D130" i="1"/>
  <c r="G130" i="1" s="1"/>
  <c r="D129" i="1"/>
  <c r="G129" i="1" s="1"/>
  <c r="D128" i="1"/>
  <c r="G128" i="1" s="1"/>
  <c r="D127" i="1"/>
  <c r="G127" i="1" s="1"/>
  <c r="D126" i="1"/>
  <c r="G126" i="1" s="1"/>
  <c r="D125" i="1"/>
  <c r="G125" i="1" s="1"/>
  <c r="D124" i="1"/>
  <c r="G124" i="1" s="1"/>
  <c r="D123" i="1"/>
  <c r="G123" i="1" s="1"/>
  <c r="F122" i="1"/>
  <c r="E122" i="1"/>
  <c r="C122" i="1"/>
  <c r="B122" i="1"/>
  <c r="D121" i="1"/>
  <c r="G121" i="1" s="1"/>
  <c r="D120" i="1"/>
  <c r="G120" i="1" s="1"/>
  <c r="D119" i="1"/>
  <c r="G119" i="1" s="1"/>
  <c r="D118" i="1"/>
  <c r="G118" i="1" s="1"/>
  <c r="D117" i="1"/>
  <c r="G117" i="1" s="1"/>
  <c r="D116" i="1"/>
  <c r="G116" i="1" s="1"/>
  <c r="D115" i="1"/>
  <c r="G115" i="1" s="1"/>
  <c r="D114" i="1"/>
  <c r="G114" i="1" s="1"/>
  <c r="D113" i="1"/>
  <c r="G113" i="1" s="1"/>
  <c r="F112" i="1"/>
  <c r="E112" i="1"/>
  <c r="C112" i="1"/>
  <c r="B112" i="1"/>
  <c r="D111" i="1"/>
  <c r="G111" i="1" s="1"/>
  <c r="D110" i="1"/>
  <c r="G110" i="1" s="1"/>
  <c r="D109" i="1"/>
  <c r="G109" i="1" s="1"/>
  <c r="D108" i="1"/>
  <c r="G108" i="1" s="1"/>
  <c r="D107" i="1"/>
  <c r="G107" i="1" s="1"/>
  <c r="D106" i="1"/>
  <c r="G106" i="1" s="1"/>
  <c r="D105" i="1"/>
  <c r="G105" i="1" s="1"/>
  <c r="D104" i="1"/>
  <c r="G104" i="1" s="1"/>
  <c r="D103" i="1"/>
  <c r="G103" i="1" s="1"/>
  <c r="F102" i="1"/>
  <c r="E102" i="1"/>
  <c r="C102" i="1"/>
  <c r="B102" i="1"/>
  <c r="D101" i="1"/>
  <c r="G101" i="1" s="1"/>
  <c r="D100" i="1"/>
  <c r="G100" i="1" s="1"/>
  <c r="D99" i="1"/>
  <c r="G99" i="1" s="1"/>
  <c r="D98" i="1"/>
  <c r="G98" i="1" s="1"/>
  <c r="D97" i="1"/>
  <c r="G97" i="1" s="1"/>
  <c r="D96" i="1"/>
  <c r="G96" i="1" s="1"/>
  <c r="D95" i="1"/>
  <c r="G95" i="1" s="1"/>
  <c r="D94" i="1"/>
  <c r="G94" i="1" s="1"/>
  <c r="D93" i="1"/>
  <c r="G93" i="1" s="1"/>
  <c r="F92" i="1"/>
  <c r="E92" i="1"/>
  <c r="C92" i="1"/>
  <c r="B92" i="1"/>
  <c r="D91" i="1"/>
  <c r="G91" i="1" s="1"/>
  <c r="D90" i="1"/>
  <c r="G90" i="1" s="1"/>
  <c r="D89" i="1"/>
  <c r="G89" i="1" s="1"/>
  <c r="D88" i="1"/>
  <c r="G88" i="1" s="1"/>
  <c r="D87" i="1"/>
  <c r="G87" i="1" s="1"/>
  <c r="D86" i="1"/>
  <c r="G86" i="1" s="1"/>
  <c r="D85" i="1"/>
  <c r="G85" i="1" s="1"/>
  <c r="F84" i="1"/>
  <c r="E84" i="1"/>
  <c r="C84" i="1"/>
  <c r="B84" i="1"/>
  <c r="D81" i="1"/>
  <c r="G81" i="1" s="1"/>
  <c r="D80" i="1"/>
  <c r="G80" i="1" s="1"/>
  <c r="D79" i="1"/>
  <c r="G79" i="1" s="1"/>
  <c r="D78" i="1"/>
  <c r="G78" i="1" s="1"/>
  <c r="D77" i="1"/>
  <c r="G77" i="1" s="1"/>
  <c r="D76" i="1"/>
  <c r="D75" i="1"/>
  <c r="G75" i="1" s="1"/>
  <c r="F74" i="1"/>
  <c r="E74" i="1"/>
  <c r="C74" i="1"/>
  <c r="B74" i="1"/>
  <c r="D73" i="1"/>
  <c r="G73" i="1" s="1"/>
  <c r="D72" i="1"/>
  <c r="D71" i="1"/>
  <c r="G71" i="1" s="1"/>
  <c r="F70" i="1"/>
  <c r="E70" i="1"/>
  <c r="C70" i="1"/>
  <c r="B70" i="1"/>
  <c r="D69" i="1"/>
  <c r="G69" i="1" s="1"/>
  <c r="D68" i="1"/>
  <c r="G68" i="1" s="1"/>
  <c r="D67" i="1"/>
  <c r="G67" i="1" s="1"/>
  <c r="D66" i="1"/>
  <c r="G66" i="1" s="1"/>
  <c r="D65" i="1"/>
  <c r="G65" i="1" s="1"/>
  <c r="D64" i="1"/>
  <c r="G64" i="1" s="1"/>
  <c r="D63" i="1"/>
  <c r="G63" i="1" s="1"/>
  <c r="D62" i="1"/>
  <c r="G62" i="1" s="1"/>
  <c r="F61" i="1"/>
  <c r="E61" i="1"/>
  <c r="C61" i="1"/>
  <c r="B61" i="1"/>
  <c r="D60" i="1"/>
  <c r="G60" i="1" s="1"/>
  <c r="D59" i="1"/>
  <c r="G59" i="1" s="1"/>
  <c r="D58" i="1"/>
  <c r="G58" i="1" s="1"/>
  <c r="F57" i="1"/>
  <c r="E57" i="1"/>
  <c r="C57" i="1"/>
  <c r="B57" i="1"/>
  <c r="D56" i="1"/>
  <c r="G56" i="1" s="1"/>
  <c r="D55" i="1"/>
  <c r="G55" i="1" s="1"/>
  <c r="D54" i="1"/>
  <c r="G54" i="1" s="1"/>
  <c r="D53" i="1"/>
  <c r="G53" i="1" s="1"/>
  <c r="D52" i="1"/>
  <c r="G52" i="1" s="1"/>
  <c r="D51" i="1"/>
  <c r="G51" i="1" s="1"/>
  <c r="D50" i="1"/>
  <c r="G50" i="1" s="1"/>
  <c r="D49" i="1"/>
  <c r="G49" i="1" s="1"/>
  <c r="D48" i="1"/>
  <c r="G48" i="1" s="1"/>
  <c r="F47" i="1"/>
  <c r="E47" i="1"/>
  <c r="C47" i="1"/>
  <c r="B47" i="1"/>
  <c r="D46" i="1"/>
  <c r="G46" i="1" s="1"/>
  <c r="D45" i="1"/>
  <c r="G45" i="1" s="1"/>
  <c r="D44" i="1"/>
  <c r="G44" i="1" s="1"/>
  <c r="D43" i="1"/>
  <c r="G43" i="1" s="1"/>
  <c r="D42" i="1"/>
  <c r="G42" i="1" s="1"/>
  <c r="D41" i="1"/>
  <c r="D40" i="1"/>
  <c r="G40" i="1" s="1"/>
  <c r="D39" i="1"/>
  <c r="G39" i="1" s="1"/>
  <c r="D38" i="1"/>
  <c r="G38" i="1" s="1"/>
  <c r="F37" i="1"/>
  <c r="E37" i="1"/>
  <c r="C37" i="1"/>
  <c r="B37" i="1"/>
  <c r="D36" i="1"/>
  <c r="G36" i="1" s="1"/>
  <c r="D35" i="1"/>
  <c r="G35" i="1" s="1"/>
  <c r="D34" i="1"/>
  <c r="G34" i="1" s="1"/>
  <c r="D33" i="1"/>
  <c r="G33" i="1" s="1"/>
  <c r="D32" i="1"/>
  <c r="G32" i="1" s="1"/>
  <c r="D31" i="1"/>
  <c r="G31" i="1" s="1"/>
  <c r="D30" i="1"/>
  <c r="G30" i="1" s="1"/>
  <c r="D29" i="1"/>
  <c r="G29" i="1" s="1"/>
  <c r="D28" i="1"/>
  <c r="G28" i="1" s="1"/>
  <c r="F27" i="1"/>
  <c r="E27" i="1"/>
  <c r="C27" i="1"/>
  <c r="B27" i="1"/>
  <c r="D26" i="1"/>
  <c r="G26" i="1" s="1"/>
  <c r="D25" i="1"/>
  <c r="G25" i="1" s="1"/>
  <c r="D24" i="1"/>
  <c r="G24" i="1" s="1"/>
  <c r="D23" i="1"/>
  <c r="G23" i="1" s="1"/>
  <c r="D22" i="1"/>
  <c r="G22" i="1" s="1"/>
  <c r="D21" i="1"/>
  <c r="G21" i="1" s="1"/>
  <c r="D20" i="1"/>
  <c r="G20" i="1" s="1"/>
  <c r="D19" i="1"/>
  <c r="D18" i="1"/>
  <c r="G18" i="1" s="1"/>
  <c r="F17" i="1"/>
  <c r="E17" i="1"/>
  <c r="C17" i="1"/>
  <c r="B17" i="1"/>
  <c r="D16" i="1"/>
  <c r="G16" i="1" s="1"/>
  <c r="D15" i="1"/>
  <c r="G15" i="1" s="1"/>
  <c r="D14" i="1"/>
  <c r="G14" i="1" s="1"/>
  <c r="D13" i="1"/>
  <c r="G13" i="1" s="1"/>
  <c r="D12" i="1"/>
  <c r="G12" i="1" s="1"/>
  <c r="D11" i="1"/>
  <c r="G11" i="1" s="1"/>
  <c r="D10" i="1"/>
  <c r="G10" i="1" s="1"/>
  <c r="F9" i="1"/>
  <c r="E9" i="1"/>
  <c r="C9" i="1"/>
  <c r="B9" i="1"/>
  <c r="A4" i="1"/>
  <c r="A1" i="1"/>
  <c r="D37" i="1" l="1"/>
  <c r="B8" i="1"/>
  <c r="F8" i="1"/>
  <c r="G41" i="1"/>
  <c r="G37" i="1" s="1"/>
  <c r="E8" i="1"/>
  <c r="D61" i="1"/>
  <c r="E83" i="1"/>
  <c r="D17" i="1"/>
  <c r="G92" i="1"/>
  <c r="G112" i="1"/>
  <c r="C8" i="1"/>
  <c r="G19" i="1"/>
  <c r="G17" i="1" s="1"/>
  <c r="D70" i="1"/>
  <c r="C83" i="1"/>
  <c r="D92" i="1"/>
  <c r="D112" i="1"/>
  <c r="F83" i="1"/>
  <c r="G9" i="1"/>
  <c r="D27" i="1"/>
  <c r="D47" i="1"/>
  <c r="D74" i="1"/>
  <c r="D84" i="1"/>
  <c r="B83" i="1"/>
  <c r="B158" i="1" s="1"/>
  <c r="D102" i="1"/>
  <c r="D122" i="1"/>
  <c r="D136" i="1"/>
  <c r="G27" i="1"/>
  <c r="G47" i="1"/>
  <c r="G84" i="1"/>
  <c r="G149" i="1"/>
  <c r="G57" i="1"/>
  <c r="G102" i="1"/>
  <c r="G122" i="1"/>
  <c r="G145" i="1"/>
  <c r="G61" i="1"/>
  <c r="G133" i="1"/>
  <c r="G132" i="1" s="1"/>
  <c r="D132" i="1"/>
  <c r="D145" i="1"/>
  <c r="D149" i="1"/>
  <c r="D9" i="1"/>
  <c r="D57" i="1"/>
  <c r="G138" i="1"/>
  <c r="G136" i="1" s="1"/>
  <c r="G72" i="1"/>
  <c r="G70" i="1" s="1"/>
  <c r="G76" i="1"/>
  <c r="G74" i="1" s="1"/>
  <c r="F158" i="1" l="1"/>
  <c r="E158" i="1"/>
  <c r="D83" i="1"/>
  <c r="G8" i="1"/>
  <c r="D8" i="1"/>
  <c r="C158" i="1"/>
  <c r="G83" i="1"/>
  <c r="G158" i="1" l="1"/>
  <c r="D158" i="1"/>
</calcChain>
</file>

<file path=xl/sharedStrings.xml><?xml version="1.0" encoding="utf-8"?>
<sst xmlns="http://schemas.openxmlformats.org/spreadsheetml/2006/main" count="161" uniqueCount="88">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</sst>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" fillId="2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indent="3"/>
    </xf>
    <xf numFmtId="43" fontId="2" fillId="3" borderId="2" xfId="1" applyFont="1" applyFill="1" applyBorder="1" applyAlignment="1" applyProtection="1">
      <alignment vertical="center"/>
      <protection locked="0"/>
    </xf>
    <xf numFmtId="0" fontId="0" fillId="3" borderId="2" xfId="0" applyFill="1" applyBorder="1" applyAlignment="1">
      <alignment horizontal="left" vertical="center" indent="6"/>
    </xf>
    <xf numFmtId="43" fontId="0" fillId="3" borderId="2" xfId="1" applyFont="1" applyFill="1" applyBorder="1" applyAlignment="1" applyProtection="1">
      <alignment vertical="center"/>
      <protection locked="0"/>
    </xf>
    <xf numFmtId="0" fontId="0" fillId="3" borderId="2" xfId="0" applyFill="1" applyBorder="1" applyAlignment="1">
      <alignment horizontal="left" vertical="center" indent="9"/>
    </xf>
    <xf numFmtId="43" fontId="1" fillId="3" borderId="2" xfId="1" applyFont="1" applyFill="1" applyBorder="1" applyAlignment="1" applyProtection="1">
      <alignment vertical="center"/>
      <protection locked="0"/>
    </xf>
    <xf numFmtId="0" fontId="0" fillId="3" borderId="2" xfId="0" applyFill="1" applyBorder="1" applyAlignment="1">
      <alignment horizontal="left" vertical="center" indent="3"/>
    </xf>
    <xf numFmtId="0" fontId="0" fillId="3" borderId="2" xfId="0" applyFill="1" applyBorder="1" applyAlignment="1">
      <alignment vertical="center"/>
    </xf>
    <xf numFmtId="0" fontId="2" fillId="3" borderId="2" xfId="0" applyFont="1" applyFill="1" applyBorder="1" applyAlignment="1">
      <alignment horizontal="left" vertical="center" indent="3"/>
    </xf>
    <xf numFmtId="0" fontId="0" fillId="3" borderId="2" xfId="0" applyFill="1" applyBorder="1" applyAlignment="1">
      <alignment horizontal="left" indent="9"/>
    </xf>
    <xf numFmtId="0" fontId="0" fillId="3" borderId="2" xfId="0" applyFill="1" applyBorder="1" applyAlignment="1" applyProtection="1">
      <alignment vertical="center"/>
      <protection locked="0"/>
    </xf>
    <xf numFmtId="0" fontId="0" fillId="3" borderId="2" xfId="0" applyFill="1" applyBorder="1" applyAlignment="1">
      <alignment horizontal="left" indent="3"/>
    </xf>
    <xf numFmtId="0" fontId="0" fillId="0" borderId="5" xfId="0" applyBorder="1"/>
    <xf numFmtId="0" fontId="2" fillId="3" borderId="0" xfId="0" applyFont="1" applyFill="1" applyAlignment="1">
      <alignment horizontal="left" indent="3"/>
    </xf>
    <xf numFmtId="43" fontId="2" fillId="3" borderId="0" xfId="1" applyFont="1" applyFill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2" fillId="3" borderId="3" xfId="0" applyFont="1" applyFill="1" applyBorder="1" applyAlignment="1">
      <alignment horizontal="left" indent="3"/>
    </xf>
    <xf numFmtId="43" fontId="2" fillId="3" borderId="3" xfId="1" applyFont="1" applyFill="1" applyBorder="1" applyAlignment="1" applyProtection="1">
      <alignment vertical="center"/>
      <protection locked="0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76200</xdr:rowOff>
    </xdr:from>
    <xdr:to>
      <xdr:col>0</xdr:col>
      <xdr:colOff>989330</xdr:colOff>
      <xdr:row>4</xdr:row>
      <xdr:rowOff>133350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847E71A-3A2C-4182-334C-08103967470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609" t="15977" r="5917" b="11834"/>
        <a:stretch/>
      </xdr:blipFill>
      <xdr:spPr bwMode="auto">
        <a:xfrm>
          <a:off x="76200" y="790575"/>
          <a:ext cx="913130" cy="8191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5</xdr:col>
      <xdr:colOff>866775</xdr:colOff>
      <xdr:row>0</xdr:row>
      <xdr:rowOff>76199</xdr:rowOff>
    </xdr:from>
    <xdr:to>
      <xdr:col>6</xdr:col>
      <xdr:colOff>773192</xdr:colOff>
      <xdr:row>4</xdr:row>
      <xdr:rowOff>142874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644504C-EECD-1E17-8D51-229F4A94D8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63350" y="790574"/>
          <a:ext cx="849392" cy="82867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0</xdr:colOff>
      <xdr:row>173</xdr:row>
      <xdr:rowOff>0</xdr:rowOff>
    </xdr:from>
    <xdr:to>
      <xdr:col>7</xdr:col>
      <xdr:colOff>0</xdr:colOff>
      <xdr:row>178</xdr:row>
      <xdr:rowOff>114300</xdr:rowOff>
    </xdr:to>
    <xdr:grpSp>
      <xdr:nvGrpSpPr>
        <xdr:cNvPr id="4" name="14 Grupo">
          <a:extLst>
            <a:ext uri="{FF2B5EF4-FFF2-40B4-BE49-F238E27FC236}">
              <a16:creationId xmlns:a16="http://schemas.microsoft.com/office/drawing/2014/main" id="{DEAD8E20-D48D-CCE5-CF57-52F18C6BD72F}"/>
            </a:ext>
          </a:extLst>
        </xdr:cNvPr>
        <xdr:cNvGrpSpPr/>
      </xdr:nvGrpSpPr>
      <xdr:grpSpPr>
        <a:xfrm>
          <a:off x="0" y="32048450"/>
          <a:ext cx="12401550" cy="1035050"/>
          <a:chOff x="0" y="0"/>
          <a:chExt cx="8257057" cy="752475"/>
        </a:xfrm>
      </xdr:grpSpPr>
      <xdr:grpSp>
        <xdr:nvGrpSpPr>
          <xdr:cNvPr id="5" name="12 Grupo">
            <a:extLst>
              <a:ext uri="{FF2B5EF4-FFF2-40B4-BE49-F238E27FC236}">
                <a16:creationId xmlns:a16="http://schemas.microsoft.com/office/drawing/2014/main" id="{5777BE5F-6F3B-CCCC-F75F-0C6F13E957EE}"/>
              </a:ext>
            </a:extLst>
          </xdr:cNvPr>
          <xdr:cNvGrpSpPr/>
        </xdr:nvGrpSpPr>
        <xdr:grpSpPr>
          <a:xfrm>
            <a:off x="0" y="0"/>
            <a:ext cx="8257057" cy="752475"/>
            <a:chOff x="0" y="0"/>
            <a:chExt cx="8257057" cy="752475"/>
          </a:xfrm>
        </xdr:grpSpPr>
        <xdr:grpSp>
          <xdr:nvGrpSpPr>
            <xdr:cNvPr id="7" name="10 Grupo">
              <a:extLst>
                <a:ext uri="{FF2B5EF4-FFF2-40B4-BE49-F238E27FC236}">
                  <a16:creationId xmlns:a16="http://schemas.microsoft.com/office/drawing/2014/main" id="{F5C102E6-E0AE-C270-C9F4-6502D36343D3}"/>
                </a:ext>
              </a:extLst>
            </xdr:cNvPr>
            <xdr:cNvGrpSpPr/>
          </xdr:nvGrpSpPr>
          <xdr:grpSpPr>
            <a:xfrm>
              <a:off x="0" y="0"/>
              <a:ext cx="8257057" cy="752475"/>
              <a:chOff x="0" y="0"/>
              <a:chExt cx="8257057" cy="752475"/>
            </a:xfrm>
          </xdr:grpSpPr>
          <xdr:sp macro="" textlink="">
            <xdr:nvSpPr>
              <xdr:cNvPr id="10" name="1 Rectángulo redondeado">
                <a:extLst>
                  <a:ext uri="{FF2B5EF4-FFF2-40B4-BE49-F238E27FC236}">
                    <a16:creationId xmlns:a16="http://schemas.microsoft.com/office/drawing/2014/main" id="{A86E802D-0F10-FE14-98A2-21257006A42F}"/>
                  </a:ext>
                </a:extLst>
              </xdr:cNvPr>
              <xdr:cNvSpPr/>
            </xdr:nvSpPr>
            <xdr:spPr>
              <a:xfrm>
                <a:off x="0" y="66675"/>
                <a:ext cx="2752725" cy="685800"/>
              </a:xfrm>
              <a:prstGeom prst="roundRect">
                <a:avLst>
                  <a:gd name="adj" fmla="val 8334"/>
                </a:avLst>
              </a:prstGeom>
              <a:noFill/>
              <a:ln>
                <a:noFill/>
              </a:ln>
            </xdr:spPr>
            <xdr:style>
              <a:lnRef idx="2">
                <a:schemeClr val="dk1"/>
              </a:lnRef>
              <a:fillRef idx="1">
                <a:schemeClr val="lt1"/>
              </a:fillRef>
              <a:effectRef idx="0">
                <a:schemeClr val="dk1"/>
              </a:effectRef>
              <a:fontRef idx="minor">
                <a:schemeClr val="dk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pPr algn="ctr">
                  <a:lnSpc>
                    <a:spcPct val="115000"/>
                  </a:lnSpc>
                  <a:spcAft>
                    <a:spcPts val="1000"/>
                  </a:spcAft>
                </a:pPr>
                <a:r>
                  <a:rPr lang="es-MX" sz="1100" b="1" i="1">
                    <a:effectLst/>
                    <a:ea typeface="Calibri" panose="020F0502020204030204" pitchFamily="34" charset="0"/>
                    <a:cs typeface="Calibri" panose="020F0502020204030204" pitchFamily="34" charset="0"/>
                  </a:rPr>
                  <a:t>C. José Guadalupe Paniagua Cardoso </a:t>
                </a:r>
                <a:endParaRPr lang="es-MX" sz="1100">
                  <a:effectLst/>
                  <a:ea typeface="Calibri" panose="020F0502020204030204" pitchFamily="34" charset="0"/>
                  <a:cs typeface="Times New Roman" panose="02020603050405020304" pitchFamily="18" charset="0"/>
                </a:endParaRPr>
              </a:p>
              <a:p>
                <a:pPr algn="ctr">
                  <a:lnSpc>
                    <a:spcPct val="115000"/>
                  </a:lnSpc>
                  <a:spcAft>
                    <a:spcPts val="1000"/>
                  </a:spcAft>
                </a:pPr>
                <a:r>
                  <a:rPr lang="es-MX" sz="1100" b="1" i="1">
                    <a:effectLst/>
                    <a:ea typeface="Calibri" panose="020F0502020204030204" pitchFamily="34" charset="0"/>
                    <a:cs typeface="Calibri" panose="020F0502020204030204" pitchFamily="34" charset="0"/>
                  </a:rPr>
                  <a:t>Presidente Municipal </a:t>
                </a:r>
                <a:endParaRPr lang="es-MX" sz="1100">
                  <a:effectLst/>
                  <a:ea typeface="Calibri" panose="020F0502020204030204" pitchFamily="34" charset="0"/>
                  <a:cs typeface="Times New Roman" panose="02020603050405020304" pitchFamily="18" charset="0"/>
                </a:endParaRPr>
              </a:p>
            </xdr:txBody>
          </xdr:sp>
          <xdr:sp macro="" textlink="">
            <xdr:nvSpPr>
              <xdr:cNvPr id="11" name="3 Rectángulo redondeado">
                <a:extLst>
                  <a:ext uri="{FF2B5EF4-FFF2-40B4-BE49-F238E27FC236}">
                    <a16:creationId xmlns:a16="http://schemas.microsoft.com/office/drawing/2014/main" id="{758D90DA-53D3-61A3-2BCF-86E646618321}"/>
                  </a:ext>
                </a:extLst>
              </xdr:cNvPr>
              <xdr:cNvSpPr/>
            </xdr:nvSpPr>
            <xdr:spPr>
              <a:xfrm>
                <a:off x="1724025" y="0"/>
                <a:ext cx="4238625" cy="685800"/>
              </a:xfrm>
              <a:prstGeom prst="roundRect">
                <a:avLst/>
              </a:prstGeom>
              <a:noFill/>
              <a:ln>
                <a:noFill/>
              </a:ln>
            </xdr:spPr>
            <xdr:style>
              <a:lnRef idx="2">
                <a:schemeClr val="dk1"/>
              </a:lnRef>
              <a:fillRef idx="1">
                <a:schemeClr val="lt1"/>
              </a:fillRef>
              <a:effectRef idx="0">
                <a:schemeClr val="dk1"/>
              </a:effectRef>
              <a:fontRef idx="minor">
                <a:schemeClr val="dk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pPr algn="ctr">
                  <a:lnSpc>
                    <a:spcPct val="115000"/>
                  </a:lnSpc>
                  <a:spcAft>
                    <a:spcPts val="1000"/>
                  </a:spcAft>
                </a:pPr>
                <a:r>
                  <a:rPr lang="es-MX" sz="1100" i="1">
                    <a:effectLst/>
                    <a:ea typeface="Calibri" panose="020F0502020204030204" pitchFamily="34" charset="0"/>
                    <a:cs typeface="Calibri" panose="020F0502020204030204" pitchFamily="34" charset="0"/>
                  </a:rPr>
                  <a:t> </a:t>
                </a:r>
                <a:endParaRPr lang="es-MX" sz="1100">
                  <a:effectLst/>
                  <a:ea typeface="Calibri" panose="020F0502020204030204" pitchFamily="34" charset="0"/>
                  <a:cs typeface="Times New Roman" panose="02020603050405020304" pitchFamily="18" charset="0"/>
                </a:endParaRPr>
              </a:p>
              <a:p>
                <a:pPr algn="ctr">
                  <a:lnSpc>
                    <a:spcPct val="115000"/>
                  </a:lnSpc>
                  <a:spcAft>
                    <a:spcPts val="1000"/>
                  </a:spcAft>
                </a:pPr>
                <a:r>
                  <a:rPr lang="es-MX" sz="1100" b="1" i="1">
                    <a:effectLst/>
                    <a:ea typeface="Calibri" panose="020F0502020204030204" pitchFamily="34" charset="0"/>
                    <a:cs typeface="Calibri" panose="020F0502020204030204" pitchFamily="34" charset="0"/>
                  </a:rPr>
                  <a:t>C. Mayra Cardoso Hernández</a:t>
                </a:r>
                <a:endParaRPr lang="es-MX" sz="1100">
                  <a:effectLst/>
                  <a:ea typeface="Calibri" panose="020F0502020204030204" pitchFamily="34" charset="0"/>
                  <a:cs typeface="Times New Roman" panose="02020603050405020304" pitchFamily="18" charset="0"/>
                </a:endParaRPr>
              </a:p>
              <a:p>
                <a:pPr algn="ctr">
                  <a:lnSpc>
                    <a:spcPct val="115000"/>
                  </a:lnSpc>
                  <a:spcAft>
                    <a:spcPts val="1000"/>
                  </a:spcAft>
                </a:pPr>
                <a:r>
                  <a:rPr lang="es-MX" sz="1100" b="1" i="1">
                    <a:effectLst/>
                    <a:ea typeface="Calibri" panose="020F0502020204030204" pitchFamily="34" charset="0"/>
                    <a:cs typeface="Calibri" panose="020F0502020204030204" pitchFamily="34" charset="0"/>
                  </a:rPr>
                  <a:t>Regidora. Presidenta CHPyCP </a:t>
                </a:r>
                <a:endParaRPr lang="es-MX" sz="1100">
                  <a:effectLst/>
                  <a:ea typeface="Calibri" panose="020F0502020204030204" pitchFamily="34" charset="0"/>
                  <a:cs typeface="Times New Roman" panose="02020603050405020304" pitchFamily="18" charset="0"/>
                </a:endParaRPr>
              </a:p>
            </xdr:txBody>
          </xdr:sp>
          <xdr:sp macro="" textlink="">
            <xdr:nvSpPr>
              <xdr:cNvPr id="12" name="7 Rectángulo redondeado">
                <a:extLst>
                  <a:ext uri="{FF2B5EF4-FFF2-40B4-BE49-F238E27FC236}">
                    <a16:creationId xmlns:a16="http://schemas.microsoft.com/office/drawing/2014/main" id="{26EADEC8-16AB-AA76-7315-461D844DEF9D}"/>
                  </a:ext>
                </a:extLst>
              </xdr:cNvPr>
              <xdr:cNvSpPr/>
            </xdr:nvSpPr>
            <xdr:spPr>
              <a:xfrm>
                <a:off x="4018432" y="0"/>
                <a:ext cx="4238625" cy="685800"/>
              </a:xfrm>
              <a:prstGeom prst="roundRect">
                <a:avLst/>
              </a:prstGeom>
              <a:noFill/>
              <a:ln>
                <a:noFill/>
              </a:ln>
            </xdr:spPr>
            <xdr:style>
              <a:lnRef idx="2">
                <a:schemeClr val="dk1"/>
              </a:lnRef>
              <a:fillRef idx="1">
                <a:schemeClr val="lt1"/>
              </a:fillRef>
              <a:effectRef idx="0">
                <a:schemeClr val="dk1"/>
              </a:effectRef>
              <a:fontRef idx="minor">
                <a:schemeClr val="dk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pPr algn="ctr">
                  <a:lnSpc>
                    <a:spcPct val="115000"/>
                  </a:lnSpc>
                  <a:spcAft>
                    <a:spcPts val="1000"/>
                  </a:spcAft>
                </a:pPr>
                <a:r>
                  <a:rPr lang="es-MX" sz="1100" b="1" i="1">
                    <a:effectLst/>
                    <a:ea typeface="Calibri" panose="020F0502020204030204" pitchFamily="34" charset="0"/>
                    <a:cs typeface="Calibri" panose="020F0502020204030204" pitchFamily="34" charset="0"/>
                  </a:rPr>
                  <a:t> </a:t>
                </a:r>
                <a:endParaRPr lang="es-MX" sz="1100">
                  <a:effectLst/>
                  <a:ea typeface="Calibri" panose="020F0502020204030204" pitchFamily="34" charset="0"/>
                  <a:cs typeface="Times New Roman" panose="02020603050405020304" pitchFamily="18" charset="0"/>
                </a:endParaRPr>
              </a:p>
              <a:p>
                <a:pPr algn="ctr">
                  <a:lnSpc>
                    <a:spcPct val="115000"/>
                  </a:lnSpc>
                  <a:spcAft>
                    <a:spcPts val="1000"/>
                  </a:spcAft>
                </a:pPr>
                <a:r>
                  <a:rPr lang="es-MX" sz="1100" b="1" i="1">
                    <a:effectLst/>
                    <a:ea typeface="Calibri" panose="020F0502020204030204" pitchFamily="34" charset="0"/>
                    <a:cs typeface="Calibri" panose="020F0502020204030204" pitchFamily="34" charset="0"/>
                  </a:rPr>
                  <a:t>C.P. Andrea Centeno Cardoso</a:t>
                </a:r>
                <a:endParaRPr lang="es-MX" sz="1100">
                  <a:effectLst/>
                  <a:ea typeface="Calibri" panose="020F0502020204030204" pitchFamily="34" charset="0"/>
                  <a:cs typeface="Times New Roman" panose="02020603050405020304" pitchFamily="18" charset="0"/>
                </a:endParaRPr>
              </a:p>
              <a:p>
                <a:pPr algn="ctr">
                  <a:lnSpc>
                    <a:spcPct val="115000"/>
                  </a:lnSpc>
                  <a:spcAft>
                    <a:spcPts val="1000"/>
                  </a:spcAft>
                </a:pPr>
                <a:r>
                  <a:rPr lang="es-MX" sz="1100" b="1" i="1">
                    <a:effectLst/>
                    <a:ea typeface="Calibri" panose="020F0502020204030204" pitchFamily="34" charset="0"/>
                    <a:cs typeface="Calibri" panose="020F0502020204030204" pitchFamily="34" charset="0"/>
                  </a:rPr>
                  <a:t>Tesorera Municipal </a:t>
                </a:r>
                <a:endParaRPr lang="es-MX" sz="1100">
                  <a:effectLst/>
                  <a:ea typeface="Calibri" panose="020F0502020204030204" pitchFamily="34" charset="0"/>
                  <a:cs typeface="Times New Roman" panose="02020603050405020304" pitchFamily="18" charset="0"/>
                </a:endParaRPr>
              </a:p>
            </xdr:txBody>
          </xdr:sp>
        </xdr:grpSp>
        <xdr:cxnSp macro="">
          <xdr:nvCxnSpPr>
            <xdr:cNvPr id="8" name="9 Conector recto">
              <a:extLst>
                <a:ext uri="{FF2B5EF4-FFF2-40B4-BE49-F238E27FC236}">
                  <a16:creationId xmlns:a16="http://schemas.microsoft.com/office/drawing/2014/main" id="{D6912AAE-0DEB-5204-C498-796A1017B7C4}"/>
                </a:ext>
              </a:extLst>
            </xdr:cNvPr>
            <xdr:cNvCxnSpPr/>
          </xdr:nvCxnSpPr>
          <xdr:spPr>
            <a:xfrm>
              <a:off x="5143500" y="228600"/>
              <a:ext cx="2295525" cy="0"/>
            </a:xfrm>
            <a:prstGeom prst="line">
              <a:avLst/>
            </a:prstGeom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9" name="11 Conector recto">
              <a:extLst>
                <a:ext uri="{FF2B5EF4-FFF2-40B4-BE49-F238E27FC236}">
                  <a16:creationId xmlns:a16="http://schemas.microsoft.com/office/drawing/2014/main" id="{849DAB64-36FB-699B-0576-39B5D09C1010}"/>
                </a:ext>
              </a:extLst>
            </xdr:cNvPr>
            <xdr:cNvCxnSpPr/>
          </xdr:nvCxnSpPr>
          <xdr:spPr>
            <a:xfrm>
              <a:off x="257174" y="228600"/>
              <a:ext cx="2295525" cy="0"/>
            </a:xfrm>
            <a:prstGeom prst="line">
              <a:avLst/>
            </a:prstGeom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</xdr:grpSp>
      <xdr:cxnSp macro="">
        <xdr:nvCxnSpPr>
          <xdr:cNvPr id="6" name="13 Conector recto">
            <a:extLst>
              <a:ext uri="{FF2B5EF4-FFF2-40B4-BE49-F238E27FC236}">
                <a16:creationId xmlns:a16="http://schemas.microsoft.com/office/drawing/2014/main" id="{B76178D3-64B8-23D4-F425-B4AA373E3238}"/>
              </a:ext>
            </a:extLst>
          </xdr:cNvPr>
          <xdr:cNvCxnSpPr/>
        </xdr:nvCxnSpPr>
        <xdr:spPr>
          <a:xfrm>
            <a:off x="2752725" y="228600"/>
            <a:ext cx="2209800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hiaI/Desktop/CUENTA%20P&#218;BLICA/CUENTA%20P&#218;BLICA%202022/2DO%20TRIMESTRE%202022/0361_IDF_MSMV_000_220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Municipio de Santiago Maravatio, Gobierno del Estado de Guanajuato (a)</v>
          </cell>
        </row>
        <row r="16">
          <cell r="C16" t="str">
            <v>Del 1 de enero al 30 de junio de 2022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CD1720-E018-45B9-B2E8-1655A5951DC9}">
  <dimension ref="A1:XFC180"/>
  <sheetViews>
    <sheetView tabSelected="1" workbookViewId="0">
      <selection activeCell="A2" sqref="A2:G2"/>
    </sheetView>
  </sheetViews>
  <sheetFormatPr baseColWidth="10" defaultColWidth="10.7265625" defaultRowHeight="14.5" zeroHeight="1" x14ac:dyDescent="0.35"/>
  <cols>
    <col min="1" max="1" width="90.81640625" customWidth="1"/>
    <col min="2" max="3" width="14.1796875" bestFit="1" customWidth="1"/>
    <col min="4" max="4" width="15.1796875" bestFit="1" customWidth="1"/>
    <col min="5" max="6" width="14.1796875" bestFit="1" customWidth="1"/>
    <col min="7" max="7" width="14.81640625" bestFit="1" customWidth="1"/>
    <col min="8" max="16383" width="0" hidden="1" customWidth="1"/>
    <col min="16384" max="16384" width="1.26953125" hidden="1" customWidth="1"/>
  </cols>
  <sheetData>
    <row r="1" spans="1:7" x14ac:dyDescent="0.35">
      <c r="A1" s="23" t="str">
        <f>ENTE_PUBLICO_A</f>
        <v>Municipio de Santiago Maravatio, Gobierno del Estado de Guanajuato (a)</v>
      </c>
      <c r="B1" s="23"/>
      <c r="C1" s="23"/>
      <c r="D1" s="23"/>
      <c r="E1" s="23"/>
      <c r="F1" s="23"/>
      <c r="G1" s="23"/>
    </row>
    <row r="2" spans="1:7" x14ac:dyDescent="0.35">
      <c r="A2" s="24" t="s">
        <v>0</v>
      </c>
      <c r="B2" s="24"/>
      <c r="C2" s="24"/>
      <c r="D2" s="24"/>
      <c r="E2" s="24"/>
      <c r="F2" s="24"/>
      <c r="G2" s="24"/>
    </row>
    <row r="3" spans="1:7" x14ac:dyDescent="0.35">
      <c r="A3" s="24" t="s">
        <v>1</v>
      </c>
      <c r="B3" s="24"/>
      <c r="C3" s="24"/>
      <c r="D3" s="24"/>
      <c r="E3" s="24"/>
      <c r="F3" s="24"/>
      <c r="G3" s="24"/>
    </row>
    <row r="4" spans="1:7" x14ac:dyDescent="0.35">
      <c r="A4" s="24" t="str">
        <f>TRIMESTRE</f>
        <v>Del 1 de enero al 30 de junio de 2022 (b)</v>
      </c>
      <c r="B4" s="24"/>
      <c r="C4" s="24"/>
      <c r="D4" s="24"/>
      <c r="E4" s="24"/>
      <c r="F4" s="24"/>
      <c r="G4" s="24"/>
    </row>
    <row r="5" spans="1:7" x14ac:dyDescent="0.35">
      <c r="A5" s="25" t="s">
        <v>2</v>
      </c>
      <c r="B5" s="25"/>
      <c r="C5" s="25"/>
      <c r="D5" s="25"/>
      <c r="E5" s="25"/>
      <c r="F5" s="25"/>
      <c r="G5" s="25"/>
    </row>
    <row r="6" spans="1:7" ht="15" customHeight="1" x14ac:dyDescent="0.35">
      <c r="A6" s="21" t="s">
        <v>3</v>
      </c>
      <c r="B6" s="21" t="s">
        <v>4</v>
      </c>
      <c r="C6" s="21"/>
      <c r="D6" s="21"/>
      <c r="E6" s="21"/>
      <c r="F6" s="21"/>
      <c r="G6" s="22" t="s">
        <v>5</v>
      </c>
    </row>
    <row r="7" spans="1:7" ht="29" x14ac:dyDescent="0.35">
      <c r="A7" s="21"/>
      <c r="B7" s="1" t="s">
        <v>6</v>
      </c>
      <c r="C7" s="1" t="s">
        <v>7</v>
      </c>
      <c r="D7" s="1" t="s">
        <v>8</v>
      </c>
      <c r="E7" s="1" t="s">
        <v>9</v>
      </c>
      <c r="F7" s="1" t="s">
        <v>10</v>
      </c>
      <c r="G7" s="21"/>
    </row>
    <row r="8" spans="1:7" x14ac:dyDescent="0.35">
      <c r="A8" s="2" t="s">
        <v>11</v>
      </c>
      <c r="B8" s="3">
        <f>B9+B17+B208+B27+B37+B47+B57+B61+B70+B74</f>
        <v>65010100</v>
      </c>
      <c r="C8" s="3">
        <f t="shared" ref="C8:G8" si="0">C9+C17+C208+C27+C37+C47+C57+C61+C70+C74</f>
        <v>9260904.339999998</v>
      </c>
      <c r="D8" s="3">
        <f t="shared" si="0"/>
        <v>74271004.340000004</v>
      </c>
      <c r="E8" s="3">
        <f t="shared" si="0"/>
        <v>30490071.190000001</v>
      </c>
      <c r="F8" s="3">
        <f t="shared" si="0"/>
        <v>30490071.190000001</v>
      </c>
      <c r="G8" s="3">
        <f t="shared" si="0"/>
        <v>43780933.150000006</v>
      </c>
    </row>
    <row r="9" spans="1:7" x14ac:dyDescent="0.35">
      <c r="A9" s="4" t="s">
        <v>12</v>
      </c>
      <c r="B9" s="5">
        <f>SUM(B10:B16)</f>
        <v>32695033.399999999</v>
      </c>
      <c r="C9" s="5">
        <f t="shared" ref="C9:G9" si="1">SUM(C10:C16)</f>
        <v>4145968.92</v>
      </c>
      <c r="D9" s="5">
        <f t="shared" si="1"/>
        <v>36841002.32</v>
      </c>
      <c r="E9" s="5">
        <f t="shared" si="1"/>
        <v>13981102.419999998</v>
      </c>
      <c r="F9" s="5">
        <f t="shared" si="1"/>
        <v>13981102.419999998</v>
      </c>
      <c r="G9" s="5">
        <f t="shared" si="1"/>
        <v>22859899.900000002</v>
      </c>
    </row>
    <row r="10" spans="1:7" x14ac:dyDescent="0.35">
      <c r="A10" s="6" t="s">
        <v>13</v>
      </c>
      <c r="B10" s="7">
        <v>26262987.199999999</v>
      </c>
      <c r="C10" s="7">
        <v>-200249.2</v>
      </c>
      <c r="D10" s="5">
        <f>B10+C10</f>
        <v>26062738</v>
      </c>
      <c r="E10" s="7">
        <v>12251374.66</v>
      </c>
      <c r="F10" s="7">
        <v>12251374.66</v>
      </c>
      <c r="G10" s="5">
        <f>D10-E10</f>
        <v>13811363.34</v>
      </c>
    </row>
    <row r="11" spans="1:7" x14ac:dyDescent="0.35">
      <c r="A11" s="6" t="s">
        <v>14</v>
      </c>
      <c r="B11" s="7">
        <v>830000</v>
      </c>
      <c r="C11" s="7">
        <v>644000</v>
      </c>
      <c r="D11" s="5">
        <f t="shared" ref="D11:D16" si="2">B11+C11</f>
        <v>1474000</v>
      </c>
      <c r="E11" s="7">
        <v>691361.03</v>
      </c>
      <c r="F11" s="7">
        <v>691361.03</v>
      </c>
      <c r="G11" s="5">
        <f t="shared" ref="G11:G16" si="3">D11-E11</f>
        <v>782638.97</v>
      </c>
    </row>
    <row r="12" spans="1:7" x14ac:dyDescent="0.35">
      <c r="A12" s="6" t="s">
        <v>15</v>
      </c>
      <c r="B12" s="7">
        <v>3667841.52</v>
      </c>
      <c r="C12" s="7">
        <v>306743.12</v>
      </c>
      <c r="D12" s="5">
        <f t="shared" si="2"/>
        <v>3974584.64</v>
      </c>
      <c r="E12" s="7">
        <v>194206.28</v>
      </c>
      <c r="F12" s="7">
        <v>194206.28</v>
      </c>
      <c r="G12" s="5">
        <f t="shared" si="3"/>
        <v>3780378.3600000003</v>
      </c>
    </row>
    <row r="13" spans="1:7" x14ac:dyDescent="0.35">
      <c r="A13" s="6" t="s">
        <v>16</v>
      </c>
      <c r="B13" s="7">
        <v>150000</v>
      </c>
      <c r="C13" s="7">
        <v>0</v>
      </c>
      <c r="D13" s="5">
        <f t="shared" si="2"/>
        <v>150000</v>
      </c>
      <c r="E13" s="7">
        <v>0</v>
      </c>
      <c r="F13" s="7">
        <v>0</v>
      </c>
      <c r="G13" s="5">
        <f t="shared" si="3"/>
        <v>150000</v>
      </c>
    </row>
    <row r="14" spans="1:7" x14ac:dyDescent="0.35">
      <c r="A14" s="6" t="s">
        <v>17</v>
      </c>
      <c r="B14" s="7">
        <v>1784204.68</v>
      </c>
      <c r="C14" s="7">
        <v>3395475</v>
      </c>
      <c r="D14" s="5">
        <f t="shared" si="2"/>
        <v>5179679.68</v>
      </c>
      <c r="E14" s="7">
        <v>844160.45</v>
      </c>
      <c r="F14" s="7">
        <v>844160.45</v>
      </c>
      <c r="G14" s="5">
        <f t="shared" si="3"/>
        <v>4335519.2299999995</v>
      </c>
    </row>
    <row r="15" spans="1:7" x14ac:dyDescent="0.35">
      <c r="A15" s="6" t="s">
        <v>18</v>
      </c>
      <c r="B15" s="5"/>
      <c r="C15" s="5"/>
      <c r="D15" s="5">
        <f t="shared" si="2"/>
        <v>0</v>
      </c>
      <c r="E15" s="7">
        <v>0</v>
      </c>
      <c r="F15" s="7">
        <v>0</v>
      </c>
      <c r="G15" s="5">
        <f t="shared" si="3"/>
        <v>0</v>
      </c>
    </row>
    <row r="16" spans="1:7" x14ac:dyDescent="0.35">
      <c r="A16" s="6" t="s">
        <v>19</v>
      </c>
      <c r="B16" s="5"/>
      <c r="C16" s="5"/>
      <c r="D16" s="5">
        <f t="shared" si="2"/>
        <v>0</v>
      </c>
      <c r="E16" s="5"/>
      <c r="F16" s="5"/>
      <c r="G16" s="5">
        <f t="shared" si="3"/>
        <v>0</v>
      </c>
    </row>
    <row r="17" spans="1:7" x14ac:dyDescent="0.35">
      <c r="A17" s="4" t="s">
        <v>20</v>
      </c>
      <c r="B17" s="5">
        <f>SUM(B18:B26)</f>
        <v>5279668.8</v>
      </c>
      <c r="C17" s="5">
        <f t="shared" ref="C17:G17" si="4">SUM(C18:C26)</f>
        <v>-246216.83999999997</v>
      </c>
      <c r="D17" s="5">
        <f t="shared" si="4"/>
        <v>5033451.96</v>
      </c>
      <c r="E17" s="5">
        <f t="shared" si="4"/>
        <v>1914192.3399999999</v>
      </c>
      <c r="F17" s="5">
        <f t="shared" si="4"/>
        <v>1914192.3399999999</v>
      </c>
      <c r="G17" s="5">
        <f t="shared" si="4"/>
        <v>3119259.62</v>
      </c>
    </row>
    <row r="18" spans="1:7" x14ac:dyDescent="0.35">
      <c r="A18" s="6" t="s">
        <v>21</v>
      </c>
      <c r="B18" s="7">
        <v>658444.80000000005</v>
      </c>
      <c r="C18" s="7">
        <v>36260</v>
      </c>
      <c r="D18" s="5">
        <f t="shared" ref="D18:D26" si="5">B18+C18</f>
        <v>694704.8</v>
      </c>
      <c r="E18" s="7">
        <v>347776.78</v>
      </c>
      <c r="F18" s="7">
        <v>347776.78</v>
      </c>
      <c r="G18" s="5">
        <f t="shared" ref="G18:G26" si="6">D18-E18</f>
        <v>346928.02</v>
      </c>
    </row>
    <row r="19" spans="1:7" x14ac:dyDescent="0.35">
      <c r="A19" s="6" t="s">
        <v>22</v>
      </c>
      <c r="B19" s="7">
        <v>183500</v>
      </c>
      <c r="C19" s="7">
        <v>19000</v>
      </c>
      <c r="D19" s="5">
        <f t="shared" si="5"/>
        <v>202500</v>
      </c>
      <c r="E19" s="7">
        <v>156974.24</v>
      </c>
      <c r="F19" s="7">
        <v>156974.24</v>
      </c>
      <c r="G19" s="5">
        <f t="shared" si="6"/>
        <v>45525.760000000009</v>
      </c>
    </row>
    <row r="20" spans="1:7" x14ac:dyDescent="0.35">
      <c r="A20" s="6" t="s">
        <v>23</v>
      </c>
      <c r="B20" s="5"/>
      <c r="C20" s="5"/>
      <c r="D20" s="5">
        <f t="shared" si="5"/>
        <v>0</v>
      </c>
      <c r="E20" s="5"/>
      <c r="F20" s="5"/>
      <c r="G20" s="5">
        <f t="shared" si="6"/>
        <v>0</v>
      </c>
    </row>
    <row r="21" spans="1:7" x14ac:dyDescent="0.35">
      <c r="A21" s="6" t="s">
        <v>24</v>
      </c>
      <c r="B21" s="7">
        <v>996024</v>
      </c>
      <c r="C21" s="7">
        <v>205808</v>
      </c>
      <c r="D21" s="5">
        <f t="shared" si="5"/>
        <v>1201832</v>
      </c>
      <c r="E21" s="7">
        <v>271657.86</v>
      </c>
      <c r="F21" s="7">
        <v>271657.86</v>
      </c>
      <c r="G21" s="5">
        <f t="shared" si="6"/>
        <v>930174.14</v>
      </c>
    </row>
    <row r="22" spans="1:7" x14ac:dyDescent="0.35">
      <c r="A22" s="6" t="s">
        <v>25</v>
      </c>
      <c r="B22" s="7">
        <v>489000</v>
      </c>
      <c r="C22" s="7">
        <v>0</v>
      </c>
      <c r="D22" s="5">
        <f t="shared" si="5"/>
        <v>489000</v>
      </c>
      <c r="E22" s="7">
        <v>107758.02</v>
      </c>
      <c r="F22" s="7">
        <v>107758.02</v>
      </c>
      <c r="G22" s="5">
        <f t="shared" si="6"/>
        <v>381241.98</v>
      </c>
    </row>
    <row r="23" spans="1:7" x14ac:dyDescent="0.35">
      <c r="A23" s="6" t="s">
        <v>26</v>
      </c>
      <c r="B23" s="7">
        <v>2394700</v>
      </c>
      <c r="C23" s="7">
        <v>-531284.84</v>
      </c>
      <c r="D23" s="5">
        <f t="shared" si="5"/>
        <v>1863415.1600000001</v>
      </c>
      <c r="E23" s="7">
        <v>709715</v>
      </c>
      <c r="F23" s="7">
        <v>709715</v>
      </c>
      <c r="G23" s="5">
        <f t="shared" si="6"/>
        <v>1153700.1600000001</v>
      </c>
    </row>
    <row r="24" spans="1:7" x14ac:dyDescent="0.35">
      <c r="A24" s="6" t="s">
        <v>27</v>
      </c>
      <c r="B24" s="7">
        <v>111400</v>
      </c>
      <c r="C24" s="7">
        <v>0</v>
      </c>
      <c r="D24" s="5">
        <f t="shared" si="5"/>
        <v>111400</v>
      </c>
      <c r="E24" s="7">
        <v>21497.279999999999</v>
      </c>
      <c r="F24" s="7">
        <v>21497.279999999999</v>
      </c>
      <c r="G24" s="5">
        <f t="shared" si="6"/>
        <v>89902.720000000001</v>
      </c>
    </row>
    <row r="25" spans="1:7" x14ac:dyDescent="0.35">
      <c r="A25" s="6" t="s">
        <v>28</v>
      </c>
      <c r="B25" s="5"/>
      <c r="C25" s="5"/>
      <c r="D25" s="5">
        <f t="shared" si="5"/>
        <v>0</v>
      </c>
      <c r="E25" s="5"/>
      <c r="F25" s="5"/>
      <c r="G25" s="5">
        <f t="shared" si="6"/>
        <v>0</v>
      </c>
    </row>
    <row r="26" spans="1:7" x14ac:dyDescent="0.35">
      <c r="A26" s="6" t="s">
        <v>29</v>
      </c>
      <c r="B26" s="7">
        <v>446600</v>
      </c>
      <c r="C26" s="7">
        <v>24000</v>
      </c>
      <c r="D26" s="5">
        <f t="shared" si="5"/>
        <v>470600</v>
      </c>
      <c r="E26" s="7">
        <v>298813.15999999997</v>
      </c>
      <c r="F26" s="7">
        <v>298813.15999999997</v>
      </c>
      <c r="G26" s="5">
        <f t="shared" si="6"/>
        <v>171786.84000000003</v>
      </c>
    </row>
    <row r="27" spans="1:7" x14ac:dyDescent="0.35">
      <c r="A27" s="4" t="s">
        <v>30</v>
      </c>
      <c r="B27" s="5">
        <f>SUM(B28:B36)</f>
        <v>7844624.6899999995</v>
      </c>
      <c r="C27" s="5">
        <f t="shared" ref="C27:G27" si="7">SUM(C28:C36)</f>
        <v>4950319.21</v>
      </c>
      <c r="D27" s="5">
        <f t="shared" si="7"/>
        <v>12794943.9</v>
      </c>
      <c r="E27" s="5">
        <f t="shared" si="7"/>
        <v>5313218.0600000005</v>
      </c>
      <c r="F27" s="5">
        <f t="shared" si="7"/>
        <v>5313218.0600000005</v>
      </c>
      <c r="G27" s="5">
        <f t="shared" si="7"/>
        <v>7481725.8399999999</v>
      </c>
    </row>
    <row r="28" spans="1:7" x14ac:dyDescent="0.35">
      <c r="A28" s="6" t="s">
        <v>31</v>
      </c>
      <c r="B28" s="7">
        <v>2676000</v>
      </c>
      <c r="C28" s="7">
        <v>-619397.06000000006</v>
      </c>
      <c r="D28" s="5">
        <f t="shared" ref="D28:D81" si="8">B28+C28</f>
        <v>2056602.94</v>
      </c>
      <c r="E28" s="7">
        <v>863936.16</v>
      </c>
      <c r="F28" s="7">
        <v>863936.16</v>
      </c>
      <c r="G28" s="5">
        <f t="shared" ref="G28:G36" si="9">D28-E28</f>
        <v>1192666.7799999998</v>
      </c>
    </row>
    <row r="29" spans="1:7" x14ac:dyDescent="0.35">
      <c r="A29" s="6" t="s">
        <v>32</v>
      </c>
      <c r="B29" s="7">
        <v>225850</v>
      </c>
      <c r="C29" s="7">
        <v>165358.39999999999</v>
      </c>
      <c r="D29" s="5">
        <f t="shared" si="8"/>
        <v>391208.4</v>
      </c>
      <c r="E29" s="7">
        <v>182942.49</v>
      </c>
      <c r="F29" s="7">
        <v>182942.49</v>
      </c>
      <c r="G29" s="5">
        <f t="shared" si="9"/>
        <v>208265.91000000003</v>
      </c>
    </row>
    <row r="30" spans="1:7" x14ac:dyDescent="0.35">
      <c r="A30" s="6" t="s">
        <v>33</v>
      </c>
      <c r="B30" s="7">
        <v>500000</v>
      </c>
      <c r="C30" s="7">
        <v>1054999.98</v>
      </c>
      <c r="D30" s="5">
        <f t="shared" si="8"/>
        <v>1554999.98</v>
      </c>
      <c r="E30" s="7">
        <v>503504.82</v>
      </c>
      <c r="F30" s="7">
        <v>503504.82</v>
      </c>
      <c r="G30" s="5">
        <f t="shared" si="9"/>
        <v>1051495.1599999999</v>
      </c>
    </row>
    <row r="31" spans="1:7" x14ac:dyDescent="0.35">
      <c r="A31" s="6" t="s">
        <v>34</v>
      </c>
      <c r="B31" s="7">
        <v>206400</v>
      </c>
      <c r="C31" s="7">
        <v>0</v>
      </c>
      <c r="D31" s="5">
        <f t="shared" si="8"/>
        <v>206400</v>
      </c>
      <c r="E31" s="7">
        <v>35492.519999999997</v>
      </c>
      <c r="F31" s="7">
        <v>35492.519999999997</v>
      </c>
      <c r="G31" s="5">
        <f t="shared" si="9"/>
        <v>170907.48</v>
      </c>
    </row>
    <row r="32" spans="1:7" x14ac:dyDescent="0.35">
      <c r="A32" s="6" t="s">
        <v>35</v>
      </c>
      <c r="B32" s="7">
        <v>398800</v>
      </c>
      <c r="C32" s="7">
        <v>306000</v>
      </c>
      <c r="D32" s="5">
        <f t="shared" si="8"/>
        <v>704800</v>
      </c>
      <c r="E32" s="7">
        <v>420401.85</v>
      </c>
      <c r="F32" s="7">
        <v>420401.85</v>
      </c>
      <c r="G32" s="5">
        <f t="shared" si="9"/>
        <v>284398.15000000002</v>
      </c>
    </row>
    <row r="33" spans="1:7" x14ac:dyDescent="0.35">
      <c r="A33" s="6" t="s">
        <v>36</v>
      </c>
      <c r="B33" s="7">
        <v>210000</v>
      </c>
      <c r="C33" s="7">
        <v>0</v>
      </c>
      <c r="D33" s="5">
        <f t="shared" si="8"/>
        <v>210000</v>
      </c>
      <c r="E33" s="7">
        <v>37945.15</v>
      </c>
      <c r="F33" s="7">
        <v>37945.15</v>
      </c>
      <c r="G33" s="5">
        <f t="shared" si="9"/>
        <v>172054.85</v>
      </c>
    </row>
    <row r="34" spans="1:7" x14ac:dyDescent="0.35">
      <c r="A34" s="6" t="s">
        <v>37</v>
      </c>
      <c r="B34" s="7">
        <v>158500</v>
      </c>
      <c r="C34" s="7">
        <v>10000</v>
      </c>
      <c r="D34" s="5">
        <f t="shared" si="8"/>
        <v>168500</v>
      </c>
      <c r="E34" s="7">
        <v>65639.5</v>
      </c>
      <c r="F34" s="7">
        <v>65639.5</v>
      </c>
      <c r="G34" s="5">
        <f t="shared" si="9"/>
        <v>102860.5</v>
      </c>
    </row>
    <row r="35" spans="1:7" x14ac:dyDescent="0.35">
      <c r="A35" s="6" t="s">
        <v>38</v>
      </c>
      <c r="B35" s="7">
        <v>2230000</v>
      </c>
      <c r="C35" s="7">
        <v>0</v>
      </c>
      <c r="D35" s="5">
        <f t="shared" si="8"/>
        <v>2230000</v>
      </c>
      <c r="E35" s="7">
        <v>744802.3</v>
      </c>
      <c r="F35" s="7">
        <v>744802.3</v>
      </c>
      <c r="G35" s="5">
        <f t="shared" si="9"/>
        <v>1485197.7</v>
      </c>
    </row>
    <row r="36" spans="1:7" x14ac:dyDescent="0.35">
      <c r="A36" s="6" t="s">
        <v>39</v>
      </c>
      <c r="B36" s="7">
        <v>1239074.69</v>
      </c>
      <c r="C36" s="7">
        <v>4033357.89</v>
      </c>
      <c r="D36" s="5">
        <f t="shared" si="8"/>
        <v>5272432.58</v>
      </c>
      <c r="E36" s="7">
        <v>2458553.27</v>
      </c>
      <c r="F36" s="7">
        <v>2458553.27</v>
      </c>
      <c r="G36" s="5">
        <f t="shared" si="9"/>
        <v>2813879.31</v>
      </c>
    </row>
    <row r="37" spans="1:7" x14ac:dyDescent="0.35">
      <c r="A37" s="4" t="s">
        <v>40</v>
      </c>
      <c r="B37" s="5">
        <f>SUM(B38:B46)</f>
        <v>10122757.550000001</v>
      </c>
      <c r="C37" s="5">
        <f t="shared" ref="C37:G37" si="10">SUM(C38:C46)</f>
        <v>2302455</v>
      </c>
      <c r="D37" s="5">
        <f t="shared" si="10"/>
        <v>12425212.550000001</v>
      </c>
      <c r="E37" s="5">
        <f t="shared" si="10"/>
        <v>6422220.0899999999</v>
      </c>
      <c r="F37" s="5">
        <f t="shared" si="10"/>
        <v>6422220.0899999999</v>
      </c>
      <c r="G37" s="5">
        <f t="shared" si="10"/>
        <v>6002992.4600000009</v>
      </c>
    </row>
    <row r="38" spans="1:7" x14ac:dyDescent="0.35">
      <c r="A38" s="6" t="s">
        <v>41</v>
      </c>
      <c r="B38" s="5"/>
      <c r="C38" s="5"/>
      <c r="D38" s="5">
        <f t="shared" si="8"/>
        <v>0</v>
      </c>
      <c r="E38" s="5"/>
      <c r="F38" s="5"/>
      <c r="G38" s="5">
        <f t="shared" ref="G38:G46" si="11">D38-E38</f>
        <v>0</v>
      </c>
    </row>
    <row r="39" spans="1:7" x14ac:dyDescent="0.35">
      <c r="A39" s="6" t="s">
        <v>42</v>
      </c>
      <c r="B39" s="7">
        <v>7881757.5499999998</v>
      </c>
      <c r="C39" s="7">
        <v>1154525</v>
      </c>
      <c r="D39" s="5">
        <f t="shared" si="8"/>
        <v>9036282.5500000007</v>
      </c>
      <c r="E39" s="7">
        <v>5075203.7699999996</v>
      </c>
      <c r="F39" s="7">
        <v>5075203.7699999996</v>
      </c>
      <c r="G39" s="5">
        <f t="shared" si="11"/>
        <v>3961078.7800000012</v>
      </c>
    </row>
    <row r="40" spans="1:7" x14ac:dyDescent="0.35">
      <c r="A40" s="6" t="s">
        <v>43</v>
      </c>
      <c r="B40" s="7">
        <v>0</v>
      </c>
      <c r="C40" s="7">
        <v>1065555</v>
      </c>
      <c r="D40" s="5">
        <f t="shared" si="8"/>
        <v>1065555</v>
      </c>
      <c r="E40" s="7">
        <v>320800</v>
      </c>
      <c r="F40" s="7">
        <v>320800</v>
      </c>
      <c r="G40" s="5">
        <f t="shared" si="11"/>
        <v>744755</v>
      </c>
    </row>
    <row r="41" spans="1:7" x14ac:dyDescent="0.35">
      <c r="A41" s="6" t="s">
        <v>44</v>
      </c>
      <c r="B41" s="7">
        <v>2241000</v>
      </c>
      <c r="C41" s="7">
        <v>82375</v>
      </c>
      <c r="D41" s="5">
        <f t="shared" si="8"/>
        <v>2323375</v>
      </c>
      <c r="E41" s="7">
        <v>1026216.32</v>
      </c>
      <c r="F41" s="7">
        <v>1026216.32</v>
      </c>
      <c r="G41" s="5">
        <f t="shared" si="11"/>
        <v>1297158.6800000002</v>
      </c>
    </row>
    <row r="42" spans="1:7" x14ac:dyDescent="0.35">
      <c r="A42" s="6" t="s">
        <v>45</v>
      </c>
      <c r="B42" s="5"/>
      <c r="C42" s="5"/>
      <c r="D42" s="5">
        <f t="shared" si="8"/>
        <v>0</v>
      </c>
      <c r="E42" s="5"/>
      <c r="F42" s="5"/>
      <c r="G42" s="5">
        <f t="shared" si="11"/>
        <v>0</v>
      </c>
    </row>
    <row r="43" spans="1:7" x14ac:dyDescent="0.35">
      <c r="A43" s="6" t="s">
        <v>46</v>
      </c>
      <c r="B43" s="5"/>
      <c r="C43" s="5"/>
      <c r="D43" s="5">
        <f t="shared" si="8"/>
        <v>0</v>
      </c>
      <c r="E43" s="5"/>
      <c r="F43" s="5"/>
      <c r="G43" s="5">
        <f t="shared" si="11"/>
        <v>0</v>
      </c>
    </row>
    <row r="44" spans="1:7" x14ac:dyDescent="0.35">
      <c r="A44" s="6" t="s">
        <v>47</v>
      </c>
      <c r="B44" s="5"/>
      <c r="C44" s="5"/>
      <c r="D44" s="5">
        <f t="shared" si="8"/>
        <v>0</v>
      </c>
      <c r="E44" s="5"/>
      <c r="F44" s="5"/>
      <c r="G44" s="5">
        <f t="shared" si="11"/>
        <v>0</v>
      </c>
    </row>
    <row r="45" spans="1:7" x14ac:dyDescent="0.35">
      <c r="A45" s="6" t="s">
        <v>48</v>
      </c>
      <c r="B45" s="5"/>
      <c r="C45" s="5"/>
      <c r="D45" s="5">
        <f t="shared" si="8"/>
        <v>0</v>
      </c>
      <c r="E45" s="5"/>
      <c r="F45" s="5"/>
      <c r="G45" s="5">
        <f t="shared" si="11"/>
        <v>0</v>
      </c>
    </row>
    <row r="46" spans="1:7" x14ac:dyDescent="0.35">
      <c r="A46" s="6" t="s">
        <v>49</v>
      </c>
      <c r="B46" s="5"/>
      <c r="C46" s="5"/>
      <c r="D46" s="5">
        <f t="shared" si="8"/>
        <v>0</v>
      </c>
      <c r="E46" s="5"/>
      <c r="F46" s="5"/>
      <c r="G46" s="5">
        <f t="shared" si="11"/>
        <v>0</v>
      </c>
    </row>
    <row r="47" spans="1:7" x14ac:dyDescent="0.35">
      <c r="A47" s="4" t="s">
        <v>50</v>
      </c>
      <c r="B47" s="5">
        <f>SUM(B48:B56)</f>
        <v>615000</v>
      </c>
      <c r="C47" s="5">
        <f t="shared" ref="C47:G47" si="12">SUM(C48:C56)</f>
        <v>2126585.88</v>
      </c>
      <c r="D47" s="5">
        <f t="shared" si="12"/>
        <v>2741585.88</v>
      </c>
      <c r="E47" s="5">
        <f t="shared" si="12"/>
        <v>883142.3</v>
      </c>
      <c r="F47" s="5">
        <f t="shared" si="12"/>
        <v>883142.3</v>
      </c>
      <c r="G47" s="5">
        <f t="shared" si="12"/>
        <v>1858443.58</v>
      </c>
    </row>
    <row r="48" spans="1:7" x14ac:dyDescent="0.35">
      <c r="A48" s="6" t="s">
        <v>51</v>
      </c>
      <c r="B48" s="7">
        <v>115000</v>
      </c>
      <c r="C48" s="7">
        <v>151585.88</v>
      </c>
      <c r="D48" s="5">
        <f t="shared" si="8"/>
        <v>266585.88</v>
      </c>
      <c r="E48" s="7">
        <v>220443.28</v>
      </c>
      <c r="F48" s="7">
        <v>220443.28</v>
      </c>
      <c r="G48" s="5">
        <f t="shared" ref="G48:G56" si="13">D48-E48</f>
        <v>46142.600000000006</v>
      </c>
    </row>
    <row r="49" spans="1:7" x14ac:dyDescent="0.35">
      <c r="A49" s="6" t="s">
        <v>52</v>
      </c>
      <c r="B49" s="5"/>
      <c r="C49" s="7">
        <v>10999</v>
      </c>
      <c r="D49" s="5">
        <f t="shared" si="8"/>
        <v>10999</v>
      </c>
      <c r="E49" s="7">
        <v>10999</v>
      </c>
      <c r="F49" s="7">
        <v>10999</v>
      </c>
      <c r="G49" s="5">
        <f t="shared" si="13"/>
        <v>0</v>
      </c>
    </row>
    <row r="50" spans="1:7" x14ac:dyDescent="0.35">
      <c r="A50" s="6" t="s">
        <v>53</v>
      </c>
      <c r="B50" s="5"/>
      <c r="C50" s="5"/>
      <c r="D50" s="5">
        <f t="shared" si="8"/>
        <v>0</v>
      </c>
      <c r="E50" s="5"/>
      <c r="F50" s="5"/>
      <c r="G50" s="5">
        <f t="shared" si="13"/>
        <v>0</v>
      </c>
    </row>
    <row r="51" spans="1:7" x14ac:dyDescent="0.35">
      <c r="A51" s="6" t="s">
        <v>54</v>
      </c>
      <c r="B51" s="7">
        <v>500000</v>
      </c>
      <c r="C51" s="7">
        <v>139001</v>
      </c>
      <c r="D51" s="5">
        <f t="shared" si="8"/>
        <v>639001</v>
      </c>
      <c r="E51" s="7">
        <v>635000</v>
      </c>
      <c r="F51" s="7">
        <v>635000</v>
      </c>
      <c r="G51" s="5">
        <f t="shared" si="13"/>
        <v>4001</v>
      </c>
    </row>
    <row r="52" spans="1:7" x14ac:dyDescent="0.35">
      <c r="A52" s="6" t="s">
        <v>55</v>
      </c>
      <c r="B52" s="5"/>
      <c r="C52" s="5"/>
      <c r="D52" s="5">
        <f t="shared" si="8"/>
        <v>0</v>
      </c>
      <c r="E52" s="5"/>
      <c r="F52" s="5"/>
      <c r="G52" s="5">
        <f t="shared" si="13"/>
        <v>0</v>
      </c>
    </row>
    <row r="53" spans="1:7" x14ac:dyDescent="0.35">
      <c r="A53" s="6" t="s">
        <v>56</v>
      </c>
      <c r="B53" s="7">
        <v>0</v>
      </c>
      <c r="C53" s="7">
        <v>25000</v>
      </c>
      <c r="D53" s="5">
        <f t="shared" si="8"/>
        <v>25000</v>
      </c>
      <c r="E53" s="7">
        <v>16700.02</v>
      </c>
      <c r="F53" s="7">
        <v>16700.02</v>
      </c>
      <c r="G53" s="5">
        <f t="shared" si="13"/>
        <v>8299.98</v>
      </c>
    </row>
    <row r="54" spans="1:7" x14ac:dyDescent="0.35">
      <c r="A54" s="6" t="s">
        <v>57</v>
      </c>
      <c r="B54" s="5"/>
      <c r="C54" s="5"/>
      <c r="D54" s="5">
        <f t="shared" si="8"/>
        <v>0</v>
      </c>
      <c r="E54" s="5"/>
      <c r="F54" s="5"/>
      <c r="G54" s="5">
        <f t="shared" si="13"/>
        <v>0</v>
      </c>
    </row>
    <row r="55" spans="1:7" x14ac:dyDescent="0.35">
      <c r="A55" s="6" t="s">
        <v>58</v>
      </c>
      <c r="B55" s="7">
        <v>0</v>
      </c>
      <c r="C55" s="7">
        <v>1800000</v>
      </c>
      <c r="D55" s="5">
        <f t="shared" si="8"/>
        <v>1800000</v>
      </c>
      <c r="E55" s="5"/>
      <c r="F55" s="5"/>
      <c r="G55" s="5">
        <f t="shared" si="13"/>
        <v>1800000</v>
      </c>
    </row>
    <row r="56" spans="1:7" x14ac:dyDescent="0.35">
      <c r="A56" s="6" t="s">
        <v>59</v>
      </c>
      <c r="B56" s="5"/>
      <c r="C56" s="5"/>
      <c r="D56" s="5">
        <f t="shared" si="8"/>
        <v>0</v>
      </c>
      <c r="E56" s="5"/>
      <c r="F56" s="5"/>
      <c r="G56" s="5">
        <f t="shared" si="13"/>
        <v>0</v>
      </c>
    </row>
    <row r="57" spans="1:7" x14ac:dyDescent="0.35">
      <c r="A57" s="4" t="s">
        <v>60</v>
      </c>
      <c r="B57" s="5">
        <f>SUM(B58:B60)</f>
        <v>7000000</v>
      </c>
      <c r="C57" s="5">
        <f t="shared" ref="C57:G57" si="14">SUM(C58:C60)</f>
        <v>-3065192.27</v>
      </c>
      <c r="D57" s="5">
        <f t="shared" si="14"/>
        <v>3934807.73</v>
      </c>
      <c r="E57" s="5">
        <f t="shared" si="14"/>
        <v>1976195.98</v>
      </c>
      <c r="F57" s="5">
        <f t="shared" si="14"/>
        <v>1976195.98</v>
      </c>
      <c r="G57" s="5">
        <f t="shared" si="14"/>
        <v>1958611.7499999998</v>
      </c>
    </row>
    <row r="58" spans="1:7" x14ac:dyDescent="0.35">
      <c r="A58" s="6" t="s">
        <v>61</v>
      </c>
      <c r="B58" s="7">
        <v>7000000</v>
      </c>
      <c r="C58" s="7">
        <v>-3867249.62</v>
      </c>
      <c r="D58" s="5">
        <f t="shared" si="8"/>
        <v>3132750.38</v>
      </c>
      <c r="E58" s="7">
        <v>1727336.29</v>
      </c>
      <c r="F58" s="7">
        <v>1727336.29</v>
      </c>
      <c r="G58" s="5">
        <f t="shared" ref="G58:G60" si="15">D58-E58</f>
        <v>1405414.0899999999</v>
      </c>
    </row>
    <row r="59" spans="1:7" x14ac:dyDescent="0.35">
      <c r="A59" s="6" t="s">
        <v>62</v>
      </c>
      <c r="B59" s="7">
        <v>0</v>
      </c>
      <c r="C59" s="7">
        <v>602057.35</v>
      </c>
      <c r="D59" s="5">
        <f t="shared" si="8"/>
        <v>602057.35</v>
      </c>
      <c r="E59" s="7">
        <v>248859.69</v>
      </c>
      <c r="F59" s="7">
        <v>248859.69</v>
      </c>
      <c r="G59" s="5">
        <f t="shared" si="15"/>
        <v>353197.66</v>
      </c>
    </row>
    <row r="60" spans="1:7" x14ac:dyDescent="0.35">
      <c r="A60" s="6" t="s">
        <v>63</v>
      </c>
      <c r="B60" s="5"/>
      <c r="C60" s="7">
        <v>200000</v>
      </c>
      <c r="D60" s="5">
        <f t="shared" si="8"/>
        <v>200000</v>
      </c>
      <c r="E60" s="7"/>
      <c r="F60" s="7"/>
      <c r="G60" s="5">
        <f t="shared" si="15"/>
        <v>200000</v>
      </c>
    </row>
    <row r="61" spans="1:7" x14ac:dyDescent="0.35">
      <c r="A61" s="4" t="s">
        <v>64</v>
      </c>
      <c r="B61" s="5">
        <f>SUM(B62:B66,B68:B69)</f>
        <v>1453015.56</v>
      </c>
      <c r="C61" s="5">
        <f t="shared" ref="C61:G61" si="16">SUM(C62:C66,C68:C69)</f>
        <v>-953015.56</v>
      </c>
      <c r="D61" s="5">
        <f t="shared" si="16"/>
        <v>500000</v>
      </c>
      <c r="E61" s="5">
        <f t="shared" si="16"/>
        <v>0</v>
      </c>
      <c r="F61" s="5">
        <f t="shared" si="16"/>
        <v>0</v>
      </c>
      <c r="G61" s="5">
        <f t="shared" si="16"/>
        <v>500000</v>
      </c>
    </row>
    <row r="62" spans="1:7" x14ac:dyDescent="0.35">
      <c r="A62" s="6" t="s">
        <v>65</v>
      </c>
      <c r="B62" s="5"/>
      <c r="C62" s="5"/>
      <c r="D62" s="5">
        <f t="shared" si="8"/>
        <v>0</v>
      </c>
      <c r="E62" s="5"/>
      <c r="F62" s="5"/>
      <c r="G62" s="5">
        <f t="shared" ref="G62:G69" si="17">D62-E62</f>
        <v>0</v>
      </c>
    </row>
    <row r="63" spans="1:7" x14ac:dyDescent="0.35">
      <c r="A63" s="6" t="s">
        <v>66</v>
      </c>
      <c r="B63" s="5"/>
      <c r="C63" s="5"/>
      <c r="D63" s="5">
        <f t="shared" si="8"/>
        <v>0</v>
      </c>
      <c r="E63" s="5"/>
      <c r="F63" s="5"/>
      <c r="G63" s="5">
        <f t="shared" si="17"/>
        <v>0</v>
      </c>
    </row>
    <row r="64" spans="1:7" x14ac:dyDescent="0.35">
      <c r="A64" s="6" t="s">
        <v>67</v>
      </c>
      <c r="B64" s="5"/>
      <c r="C64" s="5"/>
      <c r="D64" s="5">
        <f t="shared" si="8"/>
        <v>0</v>
      </c>
      <c r="E64" s="5"/>
      <c r="F64" s="5"/>
      <c r="G64" s="5">
        <f t="shared" si="17"/>
        <v>0</v>
      </c>
    </row>
    <row r="65" spans="1:7" x14ac:dyDescent="0.35">
      <c r="A65" s="6" t="s">
        <v>68</v>
      </c>
      <c r="B65" s="5"/>
      <c r="C65" s="5"/>
      <c r="D65" s="5">
        <f t="shared" si="8"/>
        <v>0</v>
      </c>
      <c r="E65" s="5"/>
      <c r="F65" s="5"/>
      <c r="G65" s="5">
        <f t="shared" si="17"/>
        <v>0</v>
      </c>
    </row>
    <row r="66" spans="1:7" x14ac:dyDescent="0.35">
      <c r="A66" s="6" t="s">
        <v>69</v>
      </c>
      <c r="B66" s="5"/>
      <c r="C66" s="5"/>
      <c r="D66" s="5">
        <f t="shared" si="8"/>
        <v>0</v>
      </c>
      <c r="E66" s="5"/>
      <c r="F66" s="5"/>
      <c r="G66" s="5">
        <f t="shared" si="17"/>
        <v>0</v>
      </c>
    </row>
    <row r="67" spans="1:7" x14ac:dyDescent="0.35">
      <c r="A67" s="6" t="s">
        <v>70</v>
      </c>
      <c r="B67" s="5"/>
      <c r="C67" s="5"/>
      <c r="D67" s="5">
        <f t="shared" si="8"/>
        <v>0</v>
      </c>
      <c r="E67" s="5"/>
      <c r="F67" s="5"/>
      <c r="G67" s="5">
        <f t="shared" si="17"/>
        <v>0</v>
      </c>
    </row>
    <row r="68" spans="1:7" x14ac:dyDescent="0.35">
      <c r="A68" s="6" t="s">
        <v>71</v>
      </c>
      <c r="B68" s="5"/>
      <c r="C68" s="5"/>
      <c r="D68" s="5">
        <f t="shared" si="8"/>
        <v>0</v>
      </c>
      <c r="E68" s="5"/>
      <c r="F68" s="5"/>
      <c r="G68" s="5">
        <f t="shared" si="17"/>
        <v>0</v>
      </c>
    </row>
    <row r="69" spans="1:7" x14ac:dyDescent="0.35">
      <c r="A69" s="6" t="s">
        <v>72</v>
      </c>
      <c r="B69" s="7">
        <v>1453015.56</v>
      </c>
      <c r="C69" s="7">
        <v>-953015.56</v>
      </c>
      <c r="D69" s="5">
        <f t="shared" si="8"/>
        <v>500000</v>
      </c>
      <c r="E69" s="7">
        <v>0</v>
      </c>
      <c r="F69" s="7">
        <v>0</v>
      </c>
      <c r="G69" s="5">
        <f t="shared" si="17"/>
        <v>500000</v>
      </c>
    </row>
    <row r="70" spans="1:7" x14ac:dyDescent="0.35">
      <c r="A70" s="4" t="s">
        <v>73</v>
      </c>
      <c r="B70" s="5">
        <f>SUM(B71:B73)</f>
        <v>0</v>
      </c>
      <c r="C70" s="5">
        <f t="shared" ref="C70:G70" si="18">SUM(C71:C73)</f>
        <v>0</v>
      </c>
      <c r="D70" s="5">
        <f t="shared" si="18"/>
        <v>0</v>
      </c>
      <c r="E70" s="5">
        <f t="shared" si="18"/>
        <v>0</v>
      </c>
      <c r="F70" s="5">
        <f t="shared" si="18"/>
        <v>0</v>
      </c>
      <c r="G70" s="5">
        <f t="shared" si="18"/>
        <v>0</v>
      </c>
    </row>
    <row r="71" spans="1:7" x14ac:dyDescent="0.35">
      <c r="A71" s="6" t="s">
        <v>74</v>
      </c>
      <c r="B71" s="5"/>
      <c r="C71" s="5"/>
      <c r="D71" s="5">
        <f t="shared" si="8"/>
        <v>0</v>
      </c>
      <c r="E71" s="5"/>
      <c r="F71" s="5"/>
      <c r="G71" s="5">
        <f t="shared" ref="G71:G73" si="19">D71-E71</f>
        <v>0</v>
      </c>
    </row>
    <row r="72" spans="1:7" x14ac:dyDescent="0.35">
      <c r="A72" s="6" t="s">
        <v>75</v>
      </c>
      <c r="B72" s="5"/>
      <c r="C72" s="5"/>
      <c r="D72" s="5">
        <f t="shared" si="8"/>
        <v>0</v>
      </c>
      <c r="E72" s="5"/>
      <c r="F72" s="5"/>
      <c r="G72" s="5">
        <f t="shared" si="19"/>
        <v>0</v>
      </c>
    </row>
    <row r="73" spans="1:7" x14ac:dyDescent="0.35">
      <c r="A73" s="6" t="s">
        <v>76</v>
      </c>
      <c r="B73" s="5"/>
      <c r="C73" s="5"/>
      <c r="D73" s="5">
        <f t="shared" si="8"/>
        <v>0</v>
      </c>
      <c r="E73" s="5"/>
      <c r="F73" s="5"/>
      <c r="G73" s="5">
        <f t="shared" si="19"/>
        <v>0</v>
      </c>
    </row>
    <row r="74" spans="1:7" x14ac:dyDescent="0.35">
      <c r="A74" s="4" t="s">
        <v>77</v>
      </c>
      <c r="B74" s="5">
        <f>SUM(B75:B81)</f>
        <v>0</v>
      </c>
      <c r="C74" s="5">
        <f t="shared" ref="C74:G74" si="20">SUM(C75:C81)</f>
        <v>0</v>
      </c>
      <c r="D74" s="5">
        <f t="shared" si="20"/>
        <v>0</v>
      </c>
      <c r="E74" s="5">
        <f t="shared" si="20"/>
        <v>0</v>
      </c>
      <c r="F74" s="5">
        <f t="shared" si="20"/>
        <v>0</v>
      </c>
      <c r="G74" s="5">
        <f t="shared" si="20"/>
        <v>0</v>
      </c>
    </row>
    <row r="75" spans="1:7" x14ac:dyDescent="0.35">
      <c r="A75" s="6" t="s">
        <v>78</v>
      </c>
      <c r="B75" s="5"/>
      <c r="C75" s="5"/>
      <c r="D75" s="5">
        <f t="shared" si="8"/>
        <v>0</v>
      </c>
      <c r="E75" s="5"/>
      <c r="F75" s="5"/>
      <c r="G75" s="5">
        <f t="shared" ref="G75:G81" si="21">D75-E75</f>
        <v>0</v>
      </c>
    </row>
    <row r="76" spans="1:7" x14ac:dyDescent="0.35">
      <c r="A76" s="6" t="s">
        <v>79</v>
      </c>
      <c r="B76" s="5"/>
      <c r="C76" s="5"/>
      <c r="D76" s="5">
        <f t="shared" si="8"/>
        <v>0</v>
      </c>
      <c r="E76" s="5"/>
      <c r="F76" s="5"/>
      <c r="G76" s="5">
        <f t="shared" si="21"/>
        <v>0</v>
      </c>
    </row>
    <row r="77" spans="1:7" x14ac:dyDescent="0.35">
      <c r="A77" s="6" t="s">
        <v>80</v>
      </c>
      <c r="B77" s="5"/>
      <c r="C77" s="5"/>
      <c r="D77" s="5">
        <f t="shared" si="8"/>
        <v>0</v>
      </c>
      <c r="E77" s="5"/>
      <c r="F77" s="5"/>
      <c r="G77" s="5">
        <f t="shared" si="21"/>
        <v>0</v>
      </c>
    </row>
    <row r="78" spans="1:7" x14ac:dyDescent="0.35">
      <c r="A78" s="6" t="s">
        <v>81</v>
      </c>
      <c r="B78" s="5"/>
      <c r="C78" s="5"/>
      <c r="D78" s="5">
        <f t="shared" si="8"/>
        <v>0</v>
      </c>
      <c r="E78" s="5"/>
      <c r="F78" s="5"/>
      <c r="G78" s="5">
        <f t="shared" si="21"/>
        <v>0</v>
      </c>
    </row>
    <row r="79" spans="1:7" x14ac:dyDescent="0.35">
      <c r="A79" s="6" t="s">
        <v>82</v>
      </c>
      <c r="B79" s="5"/>
      <c r="C79" s="5"/>
      <c r="D79" s="5">
        <f t="shared" si="8"/>
        <v>0</v>
      </c>
      <c r="E79" s="5"/>
      <c r="F79" s="5"/>
      <c r="G79" s="5">
        <f t="shared" si="21"/>
        <v>0</v>
      </c>
    </row>
    <row r="80" spans="1:7" x14ac:dyDescent="0.35">
      <c r="A80" s="6" t="s">
        <v>83</v>
      </c>
      <c r="B80" s="5"/>
      <c r="C80" s="5"/>
      <c r="D80" s="5">
        <f t="shared" si="8"/>
        <v>0</v>
      </c>
      <c r="E80" s="5"/>
      <c r="F80" s="5"/>
      <c r="G80" s="5">
        <f t="shared" si="21"/>
        <v>0</v>
      </c>
    </row>
    <row r="81" spans="1:7" x14ac:dyDescent="0.35">
      <c r="A81" s="6" t="s">
        <v>84</v>
      </c>
      <c r="B81" s="5"/>
      <c r="C81" s="5"/>
      <c r="D81" s="5">
        <f t="shared" si="8"/>
        <v>0</v>
      </c>
      <c r="E81" s="5"/>
      <c r="F81" s="5"/>
      <c r="G81" s="5">
        <f t="shared" si="21"/>
        <v>0</v>
      </c>
    </row>
    <row r="82" spans="1:7" x14ac:dyDescent="0.35">
      <c r="A82" s="8"/>
      <c r="B82" s="9"/>
      <c r="C82" s="9"/>
      <c r="D82" s="9"/>
      <c r="E82" s="9"/>
      <c r="F82" s="9"/>
      <c r="G82" s="9"/>
    </row>
    <row r="83" spans="1:7" x14ac:dyDescent="0.35">
      <c r="A83" s="10" t="s">
        <v>85</v>
      </c>
      <c r="B83" s="3">
        <f t="shared" ref="B83:G83" si="22">B84+B92+B102+B112+B122+B132+B136+B145+B149</f>
        <v>29897950</v>
      </c>
      <c r="C83" s="3">
        <f t="shared" si="22"/>
        <v>26671919.160000004</v>
      </c>
      <c r="D83" s="3">
        <f t="shared" si="22"/>
        <v>56569869.159999996</v>
      </c>
      <c r="E83" s="3">
        <f t="shared" si="22"/>
        <v>7548139</v>
      </c>
      <c r="F83" s="3">
        <f t="shared" si="22"/>
        <v>7418457.8700000001</v>
      </c>
      <c r="G83" s="3">
        <f t="shared" si="22"/>
        <v>49021730.160000004</v>
      </c>
    </row>
    <row r="84" spans="1:7" x14ac:dyDescent="0.35">
      <c r="A84" s="4" t="s">
        <v>12</v>
      </c>
      <c r="B84" s="5">
        <f>SUM(B85:B91)</f>
        <v>0</v>
      </c>
      <c r="C84" s="5">
        <f t="shared" ref="C84:G84" si="23">SUM(C85:C91)</f>
        <v>500000</v>
      </c>
      <c r="D84" s="5">
        <f t="shared" si="23"/>
        <v>500000</v>
      </c>
      <c r="E84" s="5">
        <f t="shared" si="23"/>
        <v>0</v>
      </c>
      <c r="F84" s="5">
        <f t="shared" si="23"/>
        <v>0</v>
      </c>
      <c r="G84" s="5">
        <f t="shared" si="23"/>
        <v>500000</v>
      </c>
    </row>
    <row r="85" spans="1:7" x14ac:dyDescent="0.35">
      <c r="A85" s="6" t="s">
        <v>13</v>
      </c>
      <c r="B85" s="5"/>
      <c r="C85" s="7">
        <v>500000</v>
      </c>
      <c r="D85" s="5">
        <f t="shared" ref="D85:D91" si="24">B85+C85</f>
        <v>500000</v>
      </c>
      <c r="E85" s="5"/>
      <c r="F85" s="5"/>
      <c r="G85" s="5">
        <f t="shared" ref="G85:G91" si="25">D85-E85</f>
        <v>500000</v>
      </c>
    </row>
    <row r="86" spans="1:7" x14ac:dyDescent="0.35">
      <c r="A86" s="6" t="s">
        <v>14</v>
      </c>
      <c r="B86" s="5"/>
      <c r="C86" s="5"/>
      <c r="D86" s="5">
        <f t="shared" si="24"/>
        <v>0</v>
      </c>
      <c r="E86" s="5"/>
      <c r="F86" s="5"/>
      <c r="G86" s="5">
        <f t="shared" si="25"/>
        <v>0</v>
      </c>
    </row>
    <row r="87" spans="1:7" x14ac:dyDescent="0.35">
      <c r="A87" s="6" t="s">
        <v>15</v>
      </c>
      <c r="B87" s="5"/>
      <c r="C87" s="5"/>
      <c r="D87" s="5">
        <f t="shared" si="24"/>
        <v>0</v>
      </c>
      <c r="E87" s="5"/>
      <c r="F87" s="5"/>
      <c r="G87" s="5">
        <f t="shared" si="25"/>
        <v>0</v>
      </c>
    </row>
    <row r="88" spans="1:7" x14ac:dyDescent="0.35">
      <c r="A88" s="6" t="s">
        <v>16</v>
      </c>
      <c r="B88" s="5"/>
      <c r="C88" s="5"/>
      <c r="D88" s="5">
        <f t="shared" si="24"/>
        <v>0</v>
      </c>
      <c r="E88" s="5"/>
      <c r="F88" s="5"/>
      <c r="G88" s="5">
        <f t="shared" si="25"/>
        <v>0</v>
      </c>
    </row>
    <row r="89" spans="1:7" x14ac:dyDescent="0.35">
      <c r="A89" s="6" t="s">
        <v>17</v>
      </c>
      <c r="B89" s="5"/>
      <c r="C89" s="5"/>
      <c r="D89" s="5">
        <f t="shared" si="24"/>
        <v>0</v>
      </c>
      <c r="E89" s="5"/>
      <c r="F89" s="5"/>
      <c r="G89" s="5">
        <f t="shared" si="25"/>
        <v>0</v>
      </c>
    </row>
    <row r="90" spans="1:7" x14ac:dyDescent="0.35">
      <c r="A90" s="6" t="s">
        <v>18</v>
      </c>
      <c r="B90" s="5"/>
      <c r="C90" s="5"/>
      <c r="D90" s="5">
        <f t="shared" si="24"/>
        <v>0</v>
      </c>
      <c r="E90" s="5"/>
      <c r="F90" s="5"/>
      <c r="G90" s="5">
        <f t="shared" si="25"/>
        <v>0</v>
      </c>
    </row>
    <row r="91" spans="1:7" x14ac:dyDescent="0.35">
      <c r="A91" s="6" t="s">
        <v>19</v>
      </c>
      <c r="B91" s="5"/>
      <c r="C91" s="5"/>
      <c r="D91" s="5">
        <f t="shared" si="24"/>
        <v>0</v>
      </c>
      <c r="E91" s="5"/>
      <c r="F91" s="5"/>
      <c r="G91" s="5">
        <f t="shared" si="25"/>
        <v>0</v>
      </c>
    </row>
    <row r="92" spans="1:7" x14ac:dyDescent="0.35">
      <c r="A92" s="4" t="s">
        <v>20</v>
      </c>
      <c r="B92" s="5">
        <f>SUM(B93:B101)</f>
        <v>1906000</v>
      </c>
      <c r="C92" s="5">
        <f t="shared" ref="C92:G92" si="26">SUM(C93:C101)</f>
        <v>-469132.24</v>
      </c>
      <c r="D92" s="5">
        <f t="shared" si="26"/>
        <v>1436867.76</v>
      </c>
      <c r="E92" s="5">
        <f t="shared" si="26"/>
        <v>600599.19999999995</v>
      </c>
      <c r="F92" s="5">
        <f t="shared" si="26"/>
        <v>470918.07</v>
      </c>
      <c r="G92" s="5">
        <f t="shared" si="26"/>
        <v>836268.56</v>
      </c>
    </row>
    <row r="93" spans="1:7" x14ac:dyDescent="0.35">
      <c r="A93" s="6" t="s">
        <v>21</v>
      </c>
      <c r="B93" s="7">
        <v>53000</v>
      </c>
      <c r="C93" s="7">
        <v>0</v>
      </c>
      <c r="D93" s="5">
        <f t="shared" ref="D93:D101" si="27">B93+C93</f>
        <v>53000</v>
      </c>
      <c r="E93" s="7"/>
      <c r="F93" s="7"/>
      <c r="G93" s="5">
        <f t="shared" ref="G93:G101" si="28">D93-E93</f>
        <v>53000</v>
      </c>
    </row>
    <row r="94" spans="1:7" x14ac:dyDescent="0.35">
      <c r="A94" s="6" t="s">
        <v>22</v>
      </c>
      <c r="B94" s="7">
        <v>65000</v>
      </c>
      <c r="C94" s="7">
        <v>0</v>
      </c>
      <c r="D94" s="5">
        <f t="shared" si="27"/>
        <v>65000</v>
      </c>
      <c r="E94" s="7"/>
      <c r="F94" s="7"/>
      <c r="G94" s="5">
        <f t="shared" si="28"/>
        <v>65000</v>
      </c>
    </row>
    <row r="95" spans="1:7" x14ac:dyDescent="0.35">
      <c r="A95" s="6" t="s">
        <v>23</v>
      </c>
      <c r="B95" s="5"/>
      <c r="C95" s="5"/>
      <c r="D95" s="5">
        <f t="shared" si="27"/>
        <v>0</v>
      </c>
      <c r="E95" s="5"/>
      <c r="F95" s="5"/>
      <c r="G95" s="5">
        <f t="shared" si="28"/>
        <v>0</v>
      </c>
    </row>
    <row r="96" spans="1:7" x14ac:dyDescent="0.35">
      <c r="A96" s="6" t="s">
        <v>24</v>
      </c>
      <c r="B96" s="7">
        <v>119000</v>
      </c>
      <c r="C96" s="7">
        <v>30867.759999999998</v>
      </c>
      <c r="D96" s="5">
        <f t="shared" si="27"/>
        <v>149867.76</v>
      </c>
      <c r="E96" s="7">
        <v>18937.23</v>
      </c>
      <c r="F96" s="7">
        <v>18937.23</v>
      </c>
      <c r="G96" s="5">
        <f t="shared" si="28"/>
        <v>130930.53000000001</v>
      </c>
    </row>
    <row r="97" spans="1:7" x14ac:dyDescent="0.35">
      <c r="A97" s="11" t="s">
        <v>25</v>
      </c>
      <c r="B97" s="7">
        <v>5000</v>
      </c>
      <c r="C97" s="7">
        <v>0</v>
      </c>
      <c r="D97" s="5">
        <f t="shared" si="27"/>
        <v>5000</v>
      </c>
      <c r="E97" s="7">
        <v>0</v>
      </c>
      <c r="F97" s="7">
        <v>0</v>
      </c>
      <c r="G97" s="5">
        <f t="shared" si="28"/>
        <v>5000</v>
      </c>
    </row>
    <row r="98" spans="1:7" x14ac:dyDescent="0.35">
      <c r="A98" s="6" t="s">
        <v>26</v>
      </c>
      <c r="B98" s="7">
        <v>1382000</v>
      </c>
      <c r="C98" s="7">
        <v>-500000</v>
      </c>
      <c r="D98" s="5">
        <f t="shared" si="27"/>
        <v>882000</v>
      </c>
      <c r="E98" s="7">
        <v>563245.89</v>
      </c>
      <c r="F98" s="7">
        <v>433564.76</v>
      </c>
      <c r="G98" s="5">
        <f t="shared" si="28"/>
        <v>318754.11</v>
      </c>
    </row>
    <row r="99" spans="1:7" x14ac:dyDescent="0.35">
      <c r="A99" s="6" t="s">
        <v>27</v>
      </c>
      <c r="B99" s="7">
        <v>122000</v>
      </c>
      <c r="C99" s="7"/>
      <c r="D99" s="5">
        <f t="shared" si="27"/>
        <v>122000</v>
      </c>
      <c r="E99" s="7">
        <v>0</v>
      </c>
      <c r="F99" s="7">
        <v>0</v>
      </c>
      <c r="G99" s="5">
        <f t="shared" si="28"/>
        <v>122000</v>
      </c>
    </row>
    <row r="100" spans="1:7" x14ac:dyDescent="0.35">
      <c r="A100" s="6" t="s">
        <v>28</v>
      </c>
      <c r="B100" s="5"/>
      <c r="C100" s="5"/>
      <c r="D100" s="5">
        <f t="shared" si="27"/>
        <v>0</v>
      </c>
      <c r="E100" s="5"/>
      <c r="F100" s="5"/>
      <c r="G100" s="5">
        <f t="shared" si="28"/>
        <v>0</v>
      </c>
    </row>
    <row r="101" spans="1:7" x14ac:dyDescent="0.35">
      <c r="A101" s="6" t="s">
        <v>29</v>
      </c>
      <c r="B101" s="7">
        <v>160000</v>
      </c>
      <c r="C101" s="7">
        <v>0</v>
      </c>
      <c r="D101" s="5">
        <f t="shared" si="27"/>
        <v>160000</v>
      </c>
      <c r="E101" s="7">
        <v>18416.080000000002</v>
      </c>
      <c r="F101" s="7">
        <v>18416.080000000002</v>
      </c>
      <c r="G101" s="5">
        <f t="shared" si="28"/>
        <v>141583.91999999998</v>
      </c>
    </row>
    <row r="102" spans="1:7" x14ac:dyDescent="0.35">
      <c r="A102" s="4" t="s">
        <v>30</v>
      </c>
      <c r="B102" s="5">
        <f>SUM(B103:B111)</f>
        <v>2656320.0699999998</v>
      </c>
      <c r="C102" s="5">
        <f t="shared" ref="C102:G102" si="29">SUM(C103:C111)</f>
        <v>596585.4</v>
      </c>
      <c r="D102" s="5">
        <f t="shared" si="29"/>
        <v>3252905.47</v>
      </c>
      <c r="E102" s="5">
        <f t="shared" si="29"/>
        <v>1621878.01</v>
      </c>
      <c r="F102" s="5">
        <f t="shared" si="29"/>
        <v>1621878.01</v>
      </c>
      <c r="G102" s="5">
        <f t="shared" si="29"/>
        <v>1631027.4600000002</v>
      </c>
    </row>
    <row r="103" spans="1:7" x14ac:dyDescent="0.35">
      <c r="A103" s="6" t="s">
        <v>31</v>
      </c>
      <c r="B103" s="7">
        <v>2245481</v>
      </c>
      <c r="C103" s="7">
        <v>614297.24</v>
      </c>
      <c r="D103" s="5">
        <f t="shared" ref="D103:D111" si="30">B103+C103</f>
        <v>2859778.24</v>
      </c>
      <c r="E103" s="7">
        <v>1432668.76</v>
      </c>
      <c r="F103" s="7">
        <v>1432668.76</v>
      </c>
      <c r="G103" s="5">
        <f t="shared" ref="G103:G111" si="31">D103-E103</f>
        <v>1427109.4800000002</v>
      </c>
    </row>
    <row r="104" spans="1:7" x14ac:dyDescent="0.35">
      <c r="A104" s="6" t="s">
        <v>32</v>
      </c>
      <c r="B104" s="5"/>
      <c r="C104" s="5"/>
      <c r="D104" s="5">
        <f t="shared" si="30"/>
        <v>0</v>
      </c>
      <c r="E104" s="5"/>
      <c r="F104" s="5"/>
      <c r="G104" s="5">
        <f t="shared" si="31"/>
        <v>0</v>
      </c>
    </row>
    <row r="105" spans="1:7" x14ac:dyDescent="0.35">
      <c r="A105" s="6" t="s">
        <v>33</v>
      </c>
      <c r="B105" s="7">
        <v>255839.07</v>
      </c>
      <c r="C105" s="7">
        <v>-57711.839999999997</v>
      </c>
      <c r="D105" s="5">
        <f t="shared" si="30"/>
        <v>198127.23</v>
      </c>
      <c r="E105" s="7">
        <v>178093.25</v>
      </c>
      <c r="F105" s="7">
        <v>178093.25</v>
      </c>
      <c r="G105" s="5">
        <f t="shared" si="31"/>
        <v>20033.98000000001</v>
      </c>
    </row>
    <row r="106" spans="1:7" x14ac:dyDescent="0.35">
      <c r="A106" s="6" t="s">
        <v>34</v>
      </c>
      <c r="B106" s="7">
        <v>115000</v>
      </c>
      <c r="C106" s="7">
        <v>0</v>
      </c>
      <c r="D106" s="5">
        <f t="shared" si="30"/>
        <v>115000</v>
      </c>
      <c r="E106" s="7">
        <v>0</v>
      </c>
      <c r="F106" s="7">
        <v>0</v>
      </c>
      <c r="G106" s="5">
        <f t="shared" si="31"/>
        <v>115000</v>
      </c>
    </row>
    <row r="107" spans="1:7" x14ac:dyDescent="0.35">
      <c r="A107" s="6" t="s">
        <v>35</v>
      </c>
      <c r="B107" s="7">
        <v>40000</v>
      </c>
      <c r="C107" s="7">
        <v>0</v>
      </c>
      <c r="D107" s="5">
        <f t="shared" si="30"/>
        <v>40000</v>
      </c>
      <c r="E107" s="7">
        <v>11116</v>
      </c>
      <c r="F107" s="7">
        <v>11116</v>
      </c>
      <c r="G107" s="5">
        <f t="shared" si="31"/>
        <v>28884</v>
      </c>
    </row>
    <row r="108" spans="1:7" x14ac:dyDescent="0.35">
      <c r="A108" s="6" t="s">
        <v>36</v>
      </c>
      <c r="B108" s="5"/>
      <c r="C108" s="5"/>
      <c r="D108" s="5">
        <f t="shared" si="30"/>
        <v>0</v>
      </c>
      <c r="E108" s="5"/>
      <c r="F108" s="5"/>
      <c r="G108" s="5">
        <f t="shared" si="31"/>
        <v>0</v>
      </c>
    </row>
    <row r="109" spans="1:7" x14ac:dyDescent="0.35">
      <c r="A109" s="6" t="s">
        <v>37</v>
      </c>
      <c r="B109" s="5"/>
      <c r="C109" s="5"/>
      <c r="D109" s="5">
        <f t="shared" si="30"/>
        <v>0</v>
      </c>
      <c r="E109" s="5"/>
      <c r="F109" s="5"/>
      <c r="G109" s="5">
        <f t="shared" si="31"/>
        <v>0</v>
      </c>
    </row>
    <row r="110" spans="1:7" x14ac:dyDescent="0.35">
      <c r="A110" s="6" t="s">
        <v>38</v>
      </c>
      <c r="B110" s="7">
        <v>0</v>
      </c>
      <c r="C110" s="7">
        <v>40000</v>
      </c>
      <c r="D110" s="5">
        <f t="shared" si="30"/>
        <v>40000</v>
      </c>
      <c r="E110" s="5"/>
      <c r="F110" s="5"/>
      <c r="G110" s="5">
        <f t="shared" si="31"/>
        <v>40000</v>
      </c>
    </row>
    <row r="111" spans="1:7" x14ac:dyDescent="0.35">
      <c r="A111" s="6" t="s">
        <v>39</v>
      </c>
      <c r="B111" s="5"/>
      <c r="C111" s="5"/>
      <c r="D111" s="5">
        <f t="shared" si="30"/>
        <v>0</v>
      </c>
      <c r="E111" s="5"/>
      <c r="F111" s="5"/>
      <c r="G111" s="5">
        <f t="shared" si="31"/>
        <v>0</v>
      </c>
    </row>
    <row r="112" spans="1:7" x14ac:dyDescent="0.35">
      <c r="A112" s="4" t="s">
        <v>40</v>
      </c>
      <c r="B112" s="5">
        <f>SUM(B113:B121)</f>
        <v>1091807.83</v>
      </c>
      <c r="C112" s="5">
        <f t="shared" ref="C112:G112" si="32">SUM(C113:C121)</f>
        <v>7775148.25</v>
      </c>
      <c r="D112" s="5">
        <f t="shared" si="32"/>
        <v>8866956.0800000001</v>
      </c>
      <c r="E112" s="5">
        <f t="shared" si="32"/>
        <v>120000</v>
      </c>
      <c r="F112" s="5">
        <f t="shared" si="32"/>
        <v>120000</v>
      </c>
      <c r="G112" s="5">
        <f t="shared" si="32"/>
        <v>8746956.0800000001</v>
      </c>
    </row>
    <row r="113" spans="1:7" x14ac:dyDescent="0.35">
      <c r="A113" s="6" t="s">
        <v>41</v>
      </c>
      <c r="B113" s="5"/>
      <c r="C113" s="5"/>
      <c r="D113" s="5">
        <f t="shared" ref="D113:D121" si="33">B113+C113</f>
        <v>0</v>
      </c>
      <c r="E113" s="5"/>
      <c r="F113" s="5"/>
      <c r="G113" s="5">
        <f t="shared" ref="G113:G121" si="34">D113-E113</f>
        <v>0</v>
      </c>
    </row>
    <row r="114" spans="1:7" x14ac:dyDescent="0.35">
      <c r="A114" s="6" t="s">
        <v>42</v>
      </c>
      <c r="B114" s="7">
        <v>0</v>
      </c>
      <c r="C114" s="7">
        <v>3896152.35</v>
      </c>
      <c r="D114" s="5">
        <f t="shared" si="33"/>
        <v>3896152.35</v>
      </c>
      <c r="E114" s="5"/>
      <c r="F114" s="5"/>
      <c r="G114" s="5">
        <f t="shared" si="34"/>
        <v>3896152.35</v>
      </c>
    </row>
    <row r="115" spans="1:7" x14ac:dyDescent="0.35">
      <c r="A115" s="6" t="s">
        <v>43</v>
      </c>
      <c r="B115" s="7">
        <v>0</v>
      </c>
      <c r="C115" s="7">
        <v>926600</v>
      </c>
      <c r="D115" s="5">
        <f t="shared" si="33"/>
        <v>926600</v>
      </c>
      <c r="E115" s="7">
        <v>120000</v>
      </c>
      <c r="F115" s="7">
        <v>120000</v>
      </c>
      <c r="G115" s="5">
        <f t="shared" si="34"/>
        <v>806600</v>
      </c>
    </row>
    <row r="116" spans="1:7" x14ac:dyDescent="0.35">
      <c r="A116" s="6" t="s">
        <v>44</v>
      </c>
      <c r="B116" s="7">
        <v>1091807.83</v>
      </c>
      <c r="C116" s="7">
        <v>2952395.9</v>
      </c>
      <c r="D116" s="5">
        <f t="shared" si="33"/>
        <v>4044203.73</v>
      </c>
      <c r="E116" s="7"/>
      <c r="F116" s="7"/>
      <c r="G116" s="5">
        <f t="shared" si="34"/>
        <v>4044203.73</v>
      </c>
    </row>
    <row r="117" spans="1:7" x14ac:dyDescent="0.35">
      <c r="A117" s="6" t="s">
        <v>45</v>
      </c>
      <c r="B117" s="5"/>
      <c r="C117" s="5"/>
      <c r="D117" s="5">
        <f t="shared" si="33"/>
        <v>0</v>
      </c>
      <c r="E117" s="5"/>
      <c r="F117" s="5"/>
      <c r="G117" s="5">
        <f t="shared" si="34"/>
        <v>0</v>
      </c>
    </row>
    <row r="118" spans="1:7" x14ac:dyDescent="0.35">
      <c r="A118" s="6" t="s">
        <v>46</v>
      </c>
      <c r="B118" s="5"/>
      <c r="C118" s="5"/>
      <c r="D118" s="5">
        <f t="shared" si="33"/>
        <v>0</v>
      </c>
      <c r="E118" s="5"/>
      <c r="F118" s="5"/>
      <c r="G118" s="5">
        <f t="shared" si="34"/>
        <v>0</v>
      </c>
    </row>
    <row r="119" spans="1:7" x14ac:dyDescent="0.35">
      <c r="A119" s="6" t="s">
        <v>47</v>
      </c>
      <c r="B119" s="5"/>
      <c r="C119" s="5"/>
      <c r="D119" s="5">
        <f t="shared" si="33"/>
        <v>0</v>
      </c>
      <c r="E119" s="5"/>
      <c r="F119" s="5"/>
      <c r="G119" s="5">
        <f t="shared" si="34"/>
        <v>0</v>
      </c>
    </row>
    <row r="120" spans="1:7" x14ac:dyDescent="0.35">
      <c r="A120" s="6" t="s">
        <v>48</v>
      </c>
      <c r="B120" s="5"/>
      <c r="C120" s="5"/>
      <c r="D120" s="5">
        <f t="shared" si="33"/>
        <v>0</v>
      </c>
      <c r="E120" s="5"/>
      <c r="F120" s="5"/>
      <c r="G120" s="5">
        <f t="shared" si="34"/>
        <v>0</v>
      </c>
    </row>
    <row r="121" spans="1:7" x14ac:dyDescent="0.35">
      <c r="A121" s="6" t="s">
        <v>49</v>
      </c>
      <c r="B121" s="5"/>
      <c r="C121" s="5"/>
      <c r="D121" s="5">
        <f t="shared" si="33"/>
        <v>0</v>
      </c>
      <c r="E121" s="5"/>
      <c r="F121" s="5"/>
      <c r="G121" s="5">
        <f t="shared" si="34"/>
        <v>0</v>
      </c>
    </row>
    <row r="122" spans="1:7" x14ac:dyDescent="0.35">
      <c r="A122" s="4" t="s">
        <v>50</v>
      </c>
      <c r="B122" s="5">
        <f>SUM(B123:B131)</f>
        <v>130559.38</v>
      </c>
      <c r="C122" s="5">
        <f t="shared" ref="C122:G122" si="35">SUM(C123:C131)</f>
        <v>-1128.8499999999999</v>
      </c>
      <c r="D122" s="5">
        <f t="shared" si="35"/>
        <v>129430.53</v>
      </c>
      <c r="E122" s="5">
        <f t="shared" si="35"/>
        <v>0</v>
      </c>
      <c r="F122" s="5">
        <f t="shared" si="35"/>
        <v>0</v>
      </c>
      <c r="G122" s="5">
        <f t="shared" si="35"/>
        <v>129430.53</v>
      </c>
    </row>
    <row r="123" spans="1:7" x14ac:dyDescent="0.35">
      <c r="A123" s="6" t="s">
        <v>51</v>
      </c>
      <c r="B123" s="7">
        <v>130559.38</v>
      </c>
      <c r="C123" s="7">
        <v>-1128.8499999999999</v>
      </c>
      <c r="D123" s="5">
        <f t="shared" ref="D123:D131" si="36">B123+C123</f>
        <v>129430.53</v>
      </c>
      <c r="E123" s="7">
        <v>0</v>
      </c>
      <c r="F123" s="7">
        <v>0</v>
      </c>
      <c r="G123" s="5">
        <f t="shared" ref="G123:G131" si="37">D123-E123</f>
        <v>129430.53</v>
      </c>
    </row>
    <row r="124" spans="1:7" x14ac:dyDescent="0.35">
      <c r="A124" s="6" t="s">
        <v>52</v>
      </c>
      <c r="B124" s="5"/>
      <c r="C124" s="5"/>
      <c r="D124" s="5">
        <f t="shared" si="36"/>
        <v>0</v>
      </c>
      <c r="E124" s="5"/>
      <c r="F124" s="5"/>
      <c r="G124" s="5">
        <f t="shared" si="37"/>
        <v>0</v>
      </c>
    </row>
    <row r="125" spans="1:7" x14ac:dyDescent="0.35">
      <c r="A125" s="6" t="s">
        <v>53</v>
      </c>
      <c r="B125" s="5"/>
      <c r="C125" s="5"/>
      <c r="D125" s="5">
        <f t="shared" si="36"/>
        <v>0</v>
      </c>
      <c r="E125" s="5"/>
      <c r="F125" s="5"/>
      <c r="G125" s="5">
        <f t="shared" si="37"/>
        <v>0</v>
      </c>
    </row>
    <row r="126" spans="1:7" x14ac:dyDescent="0.35">
      <c r="A126" s="6" t="s">
        <v>54</v>
      </c>
      <c r="B126" s="5"/>
      <c r="C126" s="5"/>
      <c r="D126" s="5">
        <f t="shared" si="36"/>
        <v>0</v>
      </c>
      <c r="E126" s="5"/>
      <c r="F126" s="5"/>
      <c r="G126" s="5">
        <f t="shared" si="37"/>
        <v>0</v>
      </c>
    </row>
    <row r="127" spans="1:7" x14ac:dyDescent="0.35">
      <c r="A127" s="6" t="s">
        <v>55</v>
      </c>
      <c r="B127" s="5"/>
      <c r="C127" s="5"/>
      <c r="D127" s="5">
        <f t="shared" si="36"/>
        <v>0</v>
      </c>
      <c r="E127" s="5"/>
      <c r="F127" s="5"/>
      <c r="G127" s="5">
        <f t="shared" si="37"/>
        <v>0</v>
      </c>
    </row>
    <row r="128" spans="1:7" x14ac:dyDescent="0.35">
      <c r="A128" s="6" t="s">
        <v>56</v>
      </c>
      <c r="B128" s="5"/>
      <c r="C128" s="5"/>
      <c r="D128" s="5">
        <f t="shared" si="36"/>
        <v>0</v>
      </c>
      <c r="E128" s="5"/>
      <c r="F128" s="5"/>
      <c r="G128" s="5">
        <f t="shared" si="37"/>
        <v>0</v>
      </c>
    </row>
    <row r="129" spans="1:7" x14ac:dyDescent="0.35">
      <c r="A129" s="6" t="s">
        <v>57</v>
      </c>
      <c r="B129" s="5"/>
      <c r="C129" s="5"/>
      <c r="D129" s="5">
        <f t="shared" si="36"/>
        <v>0</v>
      </c>
      <c r="E129" s="5"/>
      <c r="F129" s="5"/>
      <c r="G129" s="5">
        <f t="shared" si="37"/>
        <v>0</v>
      </c>
    </row>
    <row r="130" spans="1:7" x14ac:dyDescent="0.35">
      <c r="A130" s="6" t="s">
        <v>58</v>
      </c>
      <c r="B130" s="5"/>
      <c r="C130" s="5"/>
      <c r="D130" s="5">
        <f t="shared" si="36"/>
        <v>0</v>
      </c>
      <c r="E130" s="5"/>
      <c r="F130" s="5"/>
      <c r="G130" s="5">
        <f t="shared" si="37"/>
        <v>0</v>
      </c>
    </row>
    <row r="131" spans="1:7" x14ac:dyDescent="0.35">
      <c r="A131" s="6" t="s">
        <v>59</v>
      </c>
      <c r="B131" s="5"/>
      <c r="C131" s="5"/>
      <c r="D131" s="5">
        <f t="shared" si="36"/>
        <v>0</v>
      </c>
      <c r="E131" s="5"/>
      <c r="F131" s="5"/>
      <c r="G131" s="5">
        <f t="shared" si="37"/>
        <v>0</v>
      </c>
    </row>
    <row r="132" spans="1:7" x14ac:dyDescent="0.35">
      <c r="A132" s="4" t="s">
        <v>60</v>
      </c>
      <c r="B132" s="5">
        <f>SUM(B133:B135)</f>
        <v>24113262.719999999</v>
      </c>
      <c r="C132" s="5">
        <f t="shared" ref="C132:G132" si="38">SUM(C133:C135)</f>
        <v>18270446.600000001</v>
      </c>
      <c r="D132" s="5">
        <f t="shared" si="38"/>
        <v>42383709.32</v>
      </c>
      <c r="E132" s="5">
        <f t="shared" si="38"/>
        <v>5205661.79</v>
      </c>
      <c r="F132" s="5">
        <f t="shared" si="38"/>
        <v>5205661.79</v>
      </c>
      <c r="G132" s="5">
        <f t="shared" si="38"/>
        <v>37178047.530000001</v>
      </c>
    </row>
    <row r="133" spans="1:7" x14ac:dyDescent="0.35">
      <c r="A133" s="6" t="s">
        <v>61</v>
      </c>
      <c r="B133" s="7">
        <v>24113262.719999999</v>
      </c>
      <c r="C133" s="7">
        <f>47187434.75-35516988.15</f>
        <v>11670446.600000001</v>
      </c>
      <c r="D133" s="5">
        <f t="shared" ref="D133:D156" si="39">B133+C133</f>
        <v>35783709.32</v>
      </c>
      <c r="E133" s="7">
        <v>5205661.79</v>
      </c>
      <c r="F133" s="7">
        <v>5205661.79</v>
      </c>
      <c r="G133" s="5">
        <f t="shared" ref="G133:G135" si="40">D133-E133</f>
        <v>30578047.530000001</v>
      </c>
    </row>
    <row r="134" spans="1:7" x14ac:dyDescent="0.35">
      <c r="A134" s="6" t="s">
        <v>62</v>
      </c>
      <c r="B134" s="7"/>
      <c r="C134" s="7">
        <v>6600000</v>
      </c>
      <c r="D134" s="5">
        <f t="shared" si="39"/>
        <v>6600000</v>
      </c>
      <c r="E134" s="7"/>
      <c r="F134" s="7"/>
      <c r="G134" s="5">
        <f t="shared" si="40"/>
        <v>6600000</v>
      </c>
    </row>
    <row r="135" spans="1:7" x14ac:dyDescent="0.35">
      <c r="A135" s="6" t="s">
        <v>63</v>
      </c>
      <c r="B135" s="5"/>
      <c r="C135" s="5"/>
      <c r="D135" s="5">
        <f t="shared" si="39"/>
        <v>0</v>
      </c>
      <c r="E135" s="5"/>
      <c r="F135" s="5"/>
      <c r="G135" s="5">
        <f t="shared" si="40"/>
        <v>0</v>
      </c>
    </row>
    <row r="136" spans="1:7" x14ac:dyDescent="0.35">
      <c r="A136" s="4" t="s">
        <v>64</v>
      </c>
      <c r="B136" s="5">
        <f>SUM(B137:B141,B143:B144)</f>
        <v>0</v>
      </c>
      <c r="C136" s="5">
        <f t="shared" ref="C136:G136" si="41">SUM(C137:C141,C143:C144)</f>
        <v>0</v>
      </c>
      <c r="D136" s="5">
        <f t="shared" si="41"/>
        <v>0</v>
      </c>
      <c r="E136" s="5">
        <f t="shared" si="41"/>
        <v>0</v>
      </c>
      <c r="F136" s="5">
        <f t="shared" si="41"/>
        <v>0</v>
      </c>
      <c r="G136" s="5">
        <f t="shared" si="41"/>
        <v>0</v>
      </c>
    </row>
    <row r="137" spans="1:7" x14ac:dyDescent="0.35">
      <c r="A137" s="6" t="s">
        <v>65</v>
      </c>
      <c r="B137" s="12"/>
      <c r="C137" s="12"/>
      <c r="D137" s="5">
        <f t="shared" si="39"/>
        <v>0</v>
      </c>
      <c r="E137" s="12"/>
      <c r="F137" s="12"/>
      <c r="G137" s="5">
        <f t="shared" ref="G137:G144" si="42">D137-E137</f>
        <v>0</v>
      </c>
    </row>
    <row r="138" spans="1:7" x14ac:dyDescent="0.35">
      <c r="A138" s="6" t="s">
        <v>66</v>
      </c>
      <c r="B138" s="12"/>
      <c r="C138" s="12"/>
      <c r="D138" s="5">
        <f t="shared" si="39"/>
        <v>0</v>
      </c>
      <c r="E138" s="12"/>
      <c r="F138" s="12"/>
      <c r="G138" s="5">
        <f t="shared" si="42"/>
        <v>0</v>
      </c>
    </row>
    <row r="139" spans="1:7" x14ac:dyDescent="0.35">
      <c r="A139" s="6" t="s">
        <v>67</v>
      </c>
      <c r="B139" s="12"/>
      <c r="C139" s="12"/>
      <c r="D139" s="5">
        <f t="shared" si="39"/>
        <v>0</v>
      </c>
      <c r="E139" s="12"/>
      <c r="F139" s="12"/>
      <c r="G139" s="5">
        <f t="shared" si="42"/>
        <v>0</v>
      </c>
    </row>
    <row r="140" spans="1:7" x14ac:dyDescent="0.35">
      <c r="A140" s="6" t="s">
        <v>68</v>
      </c>
      <c r="B140" s="12"/>
      <c r="C140" s="12"/>
      <c r="D140" s="5">
        <f t="shared" si="39"/>
        <v>0</v>
      </c>
      <c r="E140" s="12"/>
      <c r="F140" s="12"/>
      <c r="G140" s="5">
        <f t="shared" si="42"/>
        <v>0</v>
      </c>
    </row>
    <row r="141" spans="1:7" x14ac:dyDescent="0.35">
      <c r="A141" s="6" t="s">
        <v>69</v>
      </c>
      <c r="B141" s="12"/>
      <c r="C141" s="12"/>
      <c r="D141" s="5">
        <f t="shared" si="39"/>
        <v>0</v>
      </c>
      <c r="E141" s="12"/>
      <c r="F141" s="12"/>
      <c r="G141" s="5">
        <f t="shared" si="42"/>
        <v>0</v>
      </c>
    </row>
    <row r="142" spans="1:7" x14ac:dyDescent="0.35">
      <c r="A142" s="6" t="s">
        <v>70</v>
      </c>
      <c r="B142" s="12"/>
      <c r="C142" s="12"/>
      <c r="D142" s="5">
        <f t="shared" si="39"/>
        <v>0</v>
      </c>
      <c r="E142" s="12"/>
      <c r="F142" s="12"/>
      <c r="G142" s="5">
        <f t="shared" si="42"/>
        <v>0</v>
      </c>
    </row>
    <row r="143" spans="1:7" x14ac:dyDescent="0.35">
      <c r="A143" s="6" t="s">
        <v>71</v>
      </c>
      <c r="B143" s="12"/>
      <c r="C143" s="12"/>
      <c r="D143" s="5">
        <f t="shared" si="39"/>
        <v>0</v>
      </c>
      <c r="E143" s="12"/>
      <c r="F143" s="12"/>
      <c r="G143" s="5">
        <f t="shared" si="42"/>
        <v>0</v>
      </c>
    </row>
    <row r="144" spans="1:7" x14ac:dyDescent="0.35">
      <c r="A144" s="6" t="s">
        <v>72</v>
      </c>
      <c r="B144" s="12"/>
      <c r="C144" s="12"/>
      <c r="D144" s="5">
        <f t="shared" si="39"/>
        <v>0</v>
      </c>
      <c r="E144" s="12"/>
      <c r="F144" s="12"/>
      <c r="G144" s="5">
        <f t="shared" si="42"/>
        <v>0</v>
      </c>
    </row>
    <row r="145" spans="1:7" x14ac:dyDescent="0.35">
      <c r="A145" s="4" t="s">
        <v>73</v>
      </c>
      <c r="B145" s="5">
        <f>SUM(B146:B148)</f>
        <v>0</v>
      </c>
      <c r="C145" s="5">
        <f t="shared" ref="C145:G145" si="43">SUM(C146:C148)</f>
        <v>0</v>
      </c>
      <c r="D145" s="5">
        <f t="shared" si="43"/>
        <v>0</v>
      </c>
      <c r="E145" s="5">
        <f t="shared" si="43"/>
        <v>0</v>
      </c>
      <c r="F145" s="5">
        <f t="shared" si="43"/>
        <v>0</v>
      </c>
      <c r="G145" s="5">
        <f t="shared" si="43"/>
        <v>0</v>
      </c>
    </row>
    <row r="146" spans="1:7" x14ac:dyDescent="0.35">
      <c r="A146" s="6" t="s">
        <v>74</v>
      </c>
      <c r="B146" s="12"/>
      <c r="C146" s="12"/>
      <c r="D146" s="5">
        <f t="shared" si="39"/>
        <v>0</v>
      </c>
      <c r="E146" s="12"/>
      <c r="F146" s="12"/>
      <c r="G146" s="5">
        <f t="shared" ref="G146:G148" si="44">D146-E146</f>
        <v>0</v>
      </c>
    </row>
    <row r="147" spans="1:7" x14ac:dyDescent="0.35">
      <c r="A147" s="6" t="s">
        <v>75</v>
      </c>
      <c r="B147" s="12"/>
      <c r="C147" s="12"/>
      <c r="D147" s="5">
        <f t="shared" si="39"/>
        <v>0</v>
      </c>
      <c r="E147" s="12"/>
      <c r="F147" s="12"/>
      <c r="G147" s="5">
        <f t="shared" si="44"/>
        <v>0</v>
      </c>
    </row>
    <row r="148" spans="1:7" x14ac:dyDescent="0.35">
      <c r="A148" s="6" t="s">
        <v>76</v>
      </c>
      <c r="B148" s="12"/>
      <c r="C148" s="12"/>
      <c r="D148" s="5">
        <f t="shared" si="39"/>
        <v>0</v>
      </c>
      <c r="E148" s="12"/>
      <c r="F148" s="12"/>
      <c r="G148" s="5">
        <f t="shared" si="44"/>
        <v>0</v>
      </c>
    </row>
    <row r="149" spans="1:7" x14ac:dyDescent="0.35">
      <c r="A149" s="4" t="s">
        <v>77</v>
      </c>
      <c r="B149" s="5">
        <f>SUM(B150:B156)</f>
        <v>0</v>
      </c>
      <c r="C149" s="5">
        <f t="shared" ref="C149:G149" si="45">SUM(C150:C156)</f>
        <v>0</v>
      </c>
      <c r="D149" s="5">
        <f t="shared" si="45"/>
        <v>0</v>
      </c>
      <c r="E149" s="5">
        <f t="shared" si="45"/>
        <v>0</v>
      </c>
      <c r="F149" s="5">
        <f t="shared" si="45"/>
        <v>0</v>
      </c>
      <c r="G149" s="5">
        <f t="shared" si="45"/>
        <v>0</v>
      </c>
    </row>
    <row r="150" spans="1:7" x14ac:dyDescent="0.35">
      <c r="A150" s="6" t="s">
        <v>78</v>
      </c>
      <c r="B150" s="12"/>
      <c r="C150" s="12"/>
      <c r="D150" s="5">
        <f t="shared" si="39"/>
        <v>0</v>
      </c>
      <c r="E150" s="12"/>
      <c r="F150" s="12"/>
      <c r="G150" s="5">
        <f t="shared" ref="G150:G156" si="46">D150-E150</f>
        <v>0</v>
      </c>
    </row>
    <row r="151" spans="1:7" x14ac:dyDescent="0.35">
      <c r="A151" s="6" t="s">
        <v>79</v>
      </c>
      <c r="B151" s="12"/>
      <c r="C151" s="12"/>
      <c r="D151" s="5">
        <f t="shared" si="39"/>
        <v>0</v>
      </c>
      <c r="E151" s="12"/>
      <c r="F151" s="12"/>
      <c r="G151" s="5">
        <f t="shared" si="46"/>
        <v>0</v>
      </c>
    </row>
    <row r="152" spans="1:7" x14ac:dyDescent="0.35">
      <c r="A152" s="6" t="s">
        <v>80</v>
      </c>
      <c r="B152" s="12"/>
      <c r="C152" s="12"/>
      <c r="D152" s="5">
        <f t="shared" si="39"/>
        <v>0</v>
      </c>
      <c r="E152" s="12"/>
      <c r="F152" s="12"/>
      <c r="G152" s="5">
        <f t="shared" si="46"/>
        <v>0</v>
      </c>
    </row>
    <row r="153" spans="1:7" x14ac:dyDescent="0.35">
      <c r="A153" s="11" t="s">
        <v>81</v>
      </c>
      <c r="B153" s="12"/>
      <c r="C153" s="12"/>
      <c r="D153" s="5">
        <f t="shared" si="39"/>
        <v>0</v>
      </c>
      <c r="E153" s="12"/>
      <c r="F153" s="12"/>
      <c r="G153" s="5">
        <f t="shared" si="46"/>
        <v>0</v>
      </c>
    </row>
    <row r="154" spans="1:7" x14ac:dyDescent="0.35">
      <c r="A154" s="6" t="s">
        <v>82</v>
      </c>
      <c r="B154" s="12"/>
      <c r="C154" s="12"/>
      <c r="D154" s="5">
        <f t="shared" si="39"/>
        <v>0</v>
      </c>
      <c r="E154" s="12"/>
      <c r="F154" s="12"/>
      <c r="G154" s="5">
        <f t="shared" si="46"/>
        <v>0</v>
      </c>
    </row>
    <row r="155" spans="1:7" x14ac:dyDescent="0.35">
      <c r="A155" s="6" t="s">
        <v>83</v>
      </c>
      <c r="B155" s="12"/>
      <c r="C155" s="12"/>
      <c r="D155" s="5">
        <f t="shared" si="39"/>
        <v>0</v>
      </c>
      <c r="E155" s="12"/>
      <c r="F155" s="12"/>
      <c r="G155" s="5">
        <f t="shared" si="46"/>
        <v>0</v>
      </c>
    </row>
    <row r="156" spans="1:7" x14ac:dyDescent="0.35">
      <c r="A156" s="6" t="s">
        <v>84</v>
      </c>
      <c r="B156" s="12"/>
      <c r="C156" s="12"/>
      <c r="D156" s="5">
        <f t="shared" si="39"/>
        <v>0</v>
      </c>
      <c r="E156" s="12"/>
      <c r="F156" s="12"/>
      <c r="G156" s="5">
        <f t="shared" si="46"/>
        <v>0</v>
      </c>
    </row>
    <row r="157" spans="1:7" x14ac:dyDescent="0.35">
      <c r="A157" s="13"/>
      <c r="B157" s="9"/>
      <c r="C157" s="9"/>
      <c r="D157" s="9"/>
      <c r="E157" s="9"/>
      <c r="F157" s="9"/>
      <c r="G157" s="9"/>
    </row>
    <row r="158" spans="1:7" x14ac:dyDescent="0.35">
      <c r="A158" s="19" t="s">
        <v>86</v>
      </c>
      <c r="B158" s="20">
        <f>B8+B83</f>
        <v>94908050</v>
      </c>
      <c r="C158" s="20">
        <f t="shared" ref="C158:G158" si="47">C8+C83</f>
        <v>35932823.5</v>
      </c>
      <c r="D158" s="20">
        <f t="shared" si="47"/>
        <v>130840873.5</v>
      </c>
      <c r="E158" s="20">
        <f t="shared" si="47"/>
        <v>38038210.189999998</v>
      </c>
      <c r="F158" s="20">
        <f t="shared" si="47"/>
        <v>37908529.060000002</v>
      </c>
      <c r="G158" s="20">
        <f t="shared" si="47"/>
        <v>92802663.310000002</v>
      </c>
    </row>
    <row r="159" spans="1:7" s="14" customFormat="1" x14ac:dyDescent="0.35">
      <c r="A159" s="18" t="s">
        <v>87</v>
      </c>
      <c r="B159" s="16"/>
      <c r="C159" s="16"/>
      <c r="D159" s="16"/>
      <c r="E159" s="16"/>
      <c r="F159" s="16"/>
      <c r="G159" s="16"/>
    </row>
    <row r="160" spans="1:7" x14ac:dyDescent="0.35">
      <c r="A160" s="15"/>
      <c r="B160" s="16"/>
      <c r="C160" s="16"/>
      <c r="D160" s="16"/>
      <c r="E160" s="16"/>
      <c r="F160" s="16"/>
      <c r="G160" s="16"/>
    </row>
    <row r="161" spans="1:7" x14ac:dyDescent="0.35">
      <c r="A161" s="15"/>
      <c r="B161" s="16"/>
      <c r="C161" s="16"/>
      <c r="D161" s="16"/>
      <c r="E161" s="16"/>
      <c r="F161" s="16"/>
      <c r="G161" s="16"/>
    </row>
    <row r="162" spans="1:7" x14ac:dyDescent="0.35">
      <c r="A162" s="15"/>
      <c r="B162" s="16"/>
      <c r="C162" s="16"/>
      <c r="D162" s="16"/>
      <c r="E162" s="16"/>
      <c r="F162" s="16"/>
      <c r="G162" s="16"/>
    </row>
    <row r="163" spans="1:7" x14ac:dyDescent="0.35">
      <c r="A163" s="15"/>
      <c r="B163" s="16"/>
      <c r="C163" s="16"/>
      <c r="D163" s="16"/>
      <c r="E163" s="16"/>
      <c r="F163" s="16"/>
      <c r="G163" s="16"/>
    </row>
    <row r="164" spans="1:7" x14ac:dyDescent="0.35">
      <c r="A164" s="15"/>
      <c r="B164" s="16"/>
      <c r="C164" s="16"/>
      <c r="D164" s="16"/>
      <c r="E164" s="16"/>
      <c r="F164" s="16"/>
      <c r="G164" s="16"/>
    </row>
    <row r="165" spans="1:7" x14ac:dyDescent="0.35">
      <c r="A165" s="15"/>
      <c r="B165" s="16"/>
      <c r="C165" s="16"/>
      <c r="D165" s="16"/>
      <c r="E165" s="16"/>
      <c r="F165" s="16"/>
      <c r="G165" s="16"/>
    </row>
    <row r="166" spans="1:7" x14ac:dyDescent="0.35">
      <c r="A166" s="15"/>
      <c r="B166" s="16"/>
      <c r="C166" s="16"/>
      <c r="D166" s="16"/>
      <c r="E166" s="16"/>
      <c r="F166" s="16"/>
      <c r="G166" s="16"/>
    </row>
    <row r="167" spans="1:7" x14ac:dyDescent="0.35">
      <c r="A167" s="15"/>
      <c r="B167" s="16"/>
      <c r="C167" s="16"/>
      <c r="D167" s="16"/>
      <c r="E167" s="16"/>
      <c r="F167" s="16"/>
      <c r="G167" s="16"/>
    </row>
    <row r="168" spans="1:7" x14ac:dyDescent="0.35">
      <c r="A168" s="15"/>
      <c r="B168" s="16"/>
      <c r="C168" s="16"/>
      <c r="D168" s="16"/>
      <c r="E168" s="16"/>
      <c r="F168" s="16"/>
      <c r="G168" s="16"/>
    </row>
    <row r="169" spans="1:7" x14ac:dyDescent="0.35">
      <c r="A169" s="15"/>
      <c r="B169" s="16"/>
      <c r="C169" s="16"/>
      <c r="D169" s="16"/>
      <c r="E169" s="16"/>
      <c r="F169" s="16"/>
      <c r="G169" s="16"/>
    </row>
    <row r="170" spans="1:7" x14ac:dyDescent="0.35">
      <c r="A170" s="15"/>
      <c r="B170" s="16"/>
      <c r="C170" s="16"/>
      <c r="D170" s="16"/>
      <c r="E170" s="16"/>
      <c r="F170" s="16"/>
      <c r="G170" s="16"/>
    </row>
    <row r="171" spans="1:7" x14ac:dyDescent="0.35">
      <c r="A171" s="15"/>
      <c r="B171" s="16"/>
      <c r="C171" s="16"/>
      <c r="D171" s="16"/>
      <c r="E171" s="16"/>
      <c r="F171" s="16"/>
      <c r="G171" s="16"/>
    </row>
    <row r="172" spans="1:7" x14ac:dyDescent="0.35">
      <c r="A172" s="15"/>
      <c r="B172" s="16"/>
      <c r="C172" s="16"/>
      <c r="D172" s="16"/>
      <c r="E172" s="16"/>
      <c r="F172" s="16"/>
      <c r="G172" s="16"/>
    </row>
    <row r="173" spans="1:7" x14ac:dyDescent="0.35">
      <c r="A173" s="15"/>
      <c r="B173" s="16"/>
      <c r="C173" s="16"/>
      <c r="D173" s="16"/>
      <c r="E173" s="16"/>
      <c r="F173" s="16"/>
      <c r="G173" s="16"/>
    </row>
    <row r="174" spans="1:7" x14ac:dyDescent="0.35">
      <c r="A174" s="15"/>
      <c r="B174" s="16"/>
      <c r="C174" s="16"/>
      <c r="D174" s="16"/>
      <c r="E174" s="16"/>
      <c r="F174" s="16"/>
      <c r="G174" s="16"/>
    </row>
    <row r="175" spans="1:7" x14ac:dyDescent="0.35">
      <c r="A175" s="15"/>
      <c r="B175" s="16"/>
      <c r="C175" s="16"/>
      <c r="D175" s="16"/>
      <c r="E175" s="16"/>
      <c r="F175" s="16"/>
      <c r="G175" s="16"/>
    </row>
    <row r="176" spans="1:7" x14ac:dyDescent="0.35">
      <c r="A176" s="15"/>
      <c r="B176" s="16"/>
      <c r="C176" s="16"/>
      <c r="D176" s="16"/>
      <c r="E176" s="16"/>
      <c r="F176" s="16"/>
      <c r="G176" s="16"/>
    </row>
    <row r="177" spans="1:7" x14ac:dyDescent="0.35">
      <c r="A177" s="15"/>
      <c r="B177" s="16"/>
      <c r="C177" s="16"/>
      <c r="D177" s="16"/>
      <c r="E177" s="16"/>
      <c r="F177" s="16"/>
      <c r="G177" s="16"/>
    </row>
    <row r="178" spans="1:7" x14ac:dyDescent="0.35">
      <c r="A178" s="15"/>
      <c r="B178" s="16"/>
      <c r="C178" s="16"/>
      <c r="D178" s="16"/>
      <c r="E178" s="16"/>
      <c r="F178" s="16"/>
      <c r="G178" s="16"/>
    </row>
    <row r="179" spans="1:7" x14ac:dyDescent="0.35">
      <c r="A179" s="17"/>
    </row>
    <row r="180" spans="1:7" x14ac:dyDescent="0.35"/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178" xr:uid="{41DE265C-4261-418A-9B58-CFCC0B1CCF32}">
      <formula1>-1.79769313486231E+100</formula1>
      <formula2>1.79769313486231E+100</formula2>
    </dataValidation>
  </dataValidations>
  <pageMargins left="0.70866141732283472" right="0.11811023622047245" top="0.74803149606299213" bottom="0.74803149606299213" header="0.31496062992125984" footer="0.31496062992125984"/>
  <pageSetup scale="5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F6-A</vt:lpstr>
      <vt:lpstr>'F6-A'!Área_de_impresión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LEO-LAP</cp:lastModifiedBy>
  <cp:lastPrinted>2022-07-26T18:17:14Z</cp:lastPrinted>
  <dcterms:created xsi:type="dcterms:W3CDTF">2022-07-26T18:00:09Z</dcterms:created>
  <dcterms:modified xsi:type="dcterms:W3CDTF">2022-09-05T15:46:13Z</dcterms:modified>
</cp:coreProperties>
</file>