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PUBLICACIONES 2200 CP\5. DISCIPLINA FINANCIERA 2200\"/>
    </mc:Choice>
  </mc:AlternateContent>
  <xr:revisionPtr revIDLastSave="0" documentId="13_ncr:1_{EBF02083-01B5-4830-8E64-5E393D3D98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Hoja1!$A$1:$D$83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C69" i="1"/>
  <c r="B69" i="1"/>
  <c r="D67" i="1"/>
  <c r="C67" i="1"/>
  <c r="B67" i="1"/>
  <c r="D63" i="1"/>
  <c r="C63" i="1"/>
  <c r="B63" i="1"/>
  <c r="D62" i="1"/>
  <c r="C62" i="1"/>
  <c r="B62" i="1"/>
  <c r="B71" i="1" s="1"/>
  <c r="B73" i="1" s="1"/>
  <c r="B54" i="1"/>
  <c r="D52" i="1"/>
  <c r="C52" i="1"/>
  <c r="B52" i="1"/>
  <c r="D48" i="1"/>
  <c r="C48" i="1"/>
  <c r="B48" i="1"/>
  <c r="D47" i="1"/>
  <c r="C47" i="1"/>
  <c r="B47" i="1"/>
  <c r="D39" i="1"/>
  <c r="C39" i="1"/>
  <c r="B39" i="1"/>
  <c r="D36" i="1"/>
  <c r="C36" i="1"/>
  <c r="C43" i="1" s="1"/>
  <c r="B36" i="1"/>
  <c r="B43" i="1" s="1"/>
  <c r="D28" i="1"/>
  <c r="C28" i="1"/>
  <c r="B28" i="1"/>
  <c r="D17" i="1"/>
  <c r="D54" i="1" s="1"/>
  <c r="C17" i="1"/>
  <c r="C54" i="1" s="1"/>
  <c r="C16" i="1"/>
  <c r="B16" i="1"/>
  <c r="D12" i="1"/>
  <c r="C12" i="1"/>
  <c r="B12" i="1"/>
  <c r="D7" i="1"/>
  <c r="C7" i="1"/>
  <c r="B7" i="1"/>
  <c r="B20" i="1" l="1"/>
  <c r="B22" i="1" s="1"/>
  <c r="B24" i="1" s="1"/>
  <c r="D43" i="1"/>
  <c r="C71" i="1"/>
  <c r="C73" i="1" s="1"/>
  <c r="B56" i="1"/>
  <c r="B58" i="1" s="1"/>
  <c r="D71" i="1"/>
  <c r="D73" i="1" s="1"/>
  <c r="C20" i="1"/>
  <c r="C22" i="1" s="1"/>
  <c r="C24" i="1" s="1"/>
  <c r="C32" i="1" s="1"/>
  <c r="C56" i="1"/>
  <c r="C58" i="1" s="1"/>
  <c r="D56" i="1"/>
  <c r="D58" i="1" s="1"/>
  <c r="D16" i="1"/>
  <c r="D20" i="1" s="1"/>
  <c r="D22" i="1" s="1"/>
  <c r="D24" i="1" s="1"/>
  <c r="D32" i="1" s="1"/>
</calcChain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<sst xmlns="http://schemas.openxmlformats.org/spreadsheetml/2006/main" count="65" uniqueCount="45">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</sst>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/>
    <xf numFmtId="43" fontId="4" fillId="0" borderId="11" xfId="1" applyFont="1" applyFill="1" applyBorder="1" applyProtection="1">
      <protection locked="0"/>
    </xf>
    <xf numFmtId="43" fontId="4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Border="1" applyProtection="1">
      <protection locked="0"/>
    </xf>
    <xf numFmtId="43" fontId="4" fillId="0" borderId="11" xfId="1" applyFont="1" applyFill="1" applyBorder="1" applyAlignment="1" applyProtection="1">
      <alignment vertical="center"/>
      <protection locked="0"/>
    </xf>
    <xf numFmtId="0" fontId="0" fillId="0" borderId="11" xfId="0" applyBorder="1"/>
    <xf numFmtId="0" fontId="2" fillId="2" borderId="13" xfId="0" applyFont="1" applyFill="1" applyBorder="1"/>
    <xf numFmtId="0" fontId="3" fillId="2" borderId="13" xfId="0" applyFont="1" applyFill="1" applyBorder="1"/>
    <xf numFmtId="0" fontId="1" fillId="0" borderId="11" xfId="0" applyFont="1" applyBorder="1"/>
    <xf numFmtId="0" fontId="0" fillId="0" borderId="12" xfId="0" applyBorder="1"/>
    <xf numFmtId="0" fontId="0" fillId="0" borderId="11" xfId="0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4</xdr:col>
      <xdr:colOff>285750</xdr:colOff>
      <xdr:row>83</xdr:row>
      <xdr:rowOff>0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F27B7B56-38E3-2678-2CC4-954915C1F8FD}"/>
            </a:ext>
          </a:extLst>
        </xdr:cNvPr>
        <xdr:cNvGrpSpPr/>
      </xdr:nvGrpSpPr>
      <xdr:grpSpPr>
        <a:xfrm>
          <a:off x="0" y="15521940"/>
          <a:ext cx="10610850" cy="1097280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5ED39778-0131-E939-9A06-F56B20C8F797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BA3DC776-37A4-4BD3-7A39-682DE2DD4881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843610F6-83C4-914A-18DE-3E38FD92BF69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81B3EE4D-3A84-A1A8-3251-14EB85C092CC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B037EAAB-CEBD-2D38-899A-2D85CB25A5F6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98555585-8892-1DC4-623A-9A85C65177C9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35C8F8DB-CE83-88AF-60AB-3461FBEC194E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6A7869BF-076A-A284-DD53-E6A19960B915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979805</xdr:colOff>
      <xdr:row>3</xdr:row>
      <xdr:rowOff>304800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7F6CDB7-A3DA-07DC-0EAA-16918F4273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66675" y="323850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171450</xdr:colOff>
      <xdr:row>0</xdr:row>
      <xdr:rowOff>85725</xdr:rowOff>
    </xdr:from>
    <xdr:to>
      <xdr:col>3</xdr:col>
      <xdr:colOff>824865</xdr:colOff>
      <xdr:row>3</xdr:row>
      <xdr:rowOff>276225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3C77A05-0A46-1D6D-9A67-359B5E7D4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352425"/>
          <a:ext cx="65341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zoomScaleNormal="100" workbookViewId="0">
      <selection activeCell="A2" sqref="A2:D2"/>
    </sheetView>
  </sheetViews>
  <sheetFormatPr baseColWidth="10" defaultRowHeight="14.4" x14ac:dyDescent="0.3"/>
  <cols>
    <col min="1" max="1" width="95.109375" customWidth="1"/>
    <col min="2" max="2" width="19.109375" customWidth="1"/>
    <col min="3" max="3" width="17.88671875" customWidth="1"/>
    <col min="4" max="4" width="18.44140625" customWidth="1"/>
  </cols>
  <sheetData>
    <row r="1" spans="1:4" x14ac:dyDescent="0.3">
      <c r="A1" s="32" t="s">
        <v>42</v>
      </c>
      <c r="B1" s="33"/>
      <c r="C1" s="33"/>
      <c r="D1" s="34"/>
    </row>
    <row r="2" spans="1:4" x14ac:dyDescent="0.3">
      <c r="A2" s="35" t="s">
        <v>0</v>
      </c>
      <c r="B2" s="36"/>
      <c r="C2" s="36"/>
      <c r="D2" s="37"/>
    </row>
    <row r="3" spans="1:4" x14ac:dyDescent="0.3">
      <c r="A3" s="35" t="s">
        <v>43</v>
      </c>
      <c r="B3" s="36"/>
      <c r="C3" s="36"/>
      <c r="D3" s="37"/>
    </row>
    <row r="4" spans="1:4" ht="27" customHeight="1" x14ac:dyDescent="0.3">
      <c r="A4" s="38" t="s">
        <v>1</v>
      </c>
      <c r="B4" s="39"/>
      <c r="C4" s="39"/>
      <c r="D4" s="40"/>
    </row>
    <row r="6" spans="1:4" ht="28.8" x14ac:dyDescent="0.3">
      <c r="A6" s="9" t="s">
        <v>2</v>
      </c>
      <c r="B6" s="1" t="s">
        <v>3</v>
      </c>
      <c r="C6" s="1" t="s">
        <v>4</v>
      </c>
      <c r="D6" s="1" t="s">
        <v>5</v>
      </c>
    </row>
    <row r="7" spans="1:4" x14ac:dyDescent="0.3">
      <c r="A7" s="4" t="s">
        <v>6</v>
      </c>
      <c r="B7" s="16">
        <f>SUM(B8:B10)</f>
        <v>94908050</v>
      </c>
      <c r="C7" s="16">
        <f>SUM(C8:C10)</f>
        <v>104674488.16</v>
      </c>
      <c r="D7" s="16">
        <f>SUM(D8:D10)</f>
        <v>104674488.16</v>
      </c>
    </row>
    <row r="8" spans="1:4" x14ac:dyDescent="0.3">
      <c r="A8" s="2" t="s">
        <v>7</v>
      </c>
      <c r="B8" s="21">
        <v>65010100</v>
      </c>
      <c r="C8" s="21">
        <v>63603310.030000001</v>
      </c>
      <c r="D8" s="21">
        <v>63603310.030000001</v>
      </c>
    </row>
    <row r="9" spans="1:4" x14ac:dyDescent="0.3">
      <c r="A9" s="2" t="s">
        <v>8</v>
      </c>
      <c r="B9" s="21">
        <v>29897950</v>
      </c>
      <c r="C9" s="21">
        <v>41071178.130000003</v>
      </c>
      <c r="D9" s="21">
        <v>41071178.130000003</v>
      </c>
    </row>
    <row r="10" spans="1:4" x14ac:dyDescent="0.3">
      <c r="A10" s="2" t="s">
        <v>9</v>
      </c>
      <c r="B10" s="21">
        <v>0</v>
      </c>
      <c r="C10" s="21">
        <v>0</v>
      </c>
      <c r="D10" s="21">
        <v>0</v>
      </c>
    </row>
    <row r="11" spans="1:4" x14ac:dyDescent="0.3">
      <c r="A11" s="8"/>
      <c r="B11" s="25"/>
      <c r="C11" s="25"/>
      <c r="D11" s="25"/>
    </row>
    <row r="12" spans="1:4" x14ac:dyDescent="0.3">
      <c r="A12" s="4" t="s">
        <v>10</v>
      </c>
      <c r="B12" s="16">
        <f>SUM(B13:B14)</f>
        <v>94908050</v>
      </c>
      <c r="C12" s="16">
        <f t="shared" ref="C12:D12" si="0">SUM(C13:C14)</f>
        <v>103392107.06999999</v>
      </c>
      <c r="D12" s="16">
        <f t="shared" si="0"/>
        <v>98427314.359999999</v>
      </c>
    </row>
    <row r="13" spans="1:4" x14ac:dyDescent="0.3">
      <c r="A13" s="2" t="s">
        <v>11</v>
      </c>
      <c r="B13" s="21">
        <v>65010100</v>
      </c>
      <c r="C13" s="21">
        <v>69009631.140000001</v>
      </c>
      <c r="D13" s="21">
        <v>68707182.129999995</v>
      </c>
    </row>
    <row r="14" spans="1:4" x14ac:dyDescent="0.3">
      <c r="A14" s="2" t="s">
        <v>12</v>
      </c>
      <c r="B14" s="21">
        <v>29897950</v>
      </c>
      <c r="C14" s="21">
        <v>34382475.93</v>
      </c>
      <c r="D14" s="21">
        <v>29720132.23</v>
      </c>
    </row>
    <row r="15" spans="1:4" x14ac:dyDescent="0.3">
      <c r="A15" s="8"/>
      <c r="B15" s="25"/>
      <c r="C15" s="25"/>
      <c r="D15" s="25"/>
    </row>
    <row r="16" spans="1:4" x14ac:dyDescent="0.3">
      <c r="A16" s="4" t="s">
        <v>13</v>
      </c>
      <c r="B16" s="26">
        <f>B17+B18</f>
        <v>0</v>
      </c>
      <c r="C16" s="16">
        <f>C17+C18</f>
        <v>10943999.82</v>
      </c>
      <c r="D16" s="16">
        <f>D17+D18</f>
        <v>10943999.82</v>
      </c>
    </row>
    <row r="17" spans="1:4" x14ac:dyDescent="0.3">
      <c r="A17" s="2" t="s">
        <v>14</v>
      </c>
      <c r="B17" s="27">
        <v>0</v>
      </c>
      <c r="C17" s="24">
        <f>9637973.03-3500000</f>
        <v>6137973.0299999993</v>
      </c>
      <c r="D17" s="24">
        <f>9637973.03-3500000</f>
        <v>6137973.0299999993</v>
      </c>
    </row>
    <row r="18" spans="1:4" x14ac:dyDescent="0.3">
      <c r="A18" s="2" t="s">
        <v>15</v>
      </c>
      <c r="B18" s="27">
        <v>0</v>
      </c>
      <c r="C18" s="24">
        <v>4806026.79</v>
      </c>
      <c r="D18" s="24">
        <v>4806026.79</v>
      </c>
    </row>
    <row r="19" spans="1:4" x14ac:dyDescent="0.3">
      <c r="A19" s="8"/>
      <c r="B19" s="25"/>
      <c r="C19" s="25"/>
      <c r="D19" s="25"/>
    </row>
    <row r="20" spans="1:4" x14ac:dyDescent="0.3">
      <c r="A20" s="4" t="s">
        <v>16</v>
      </c>
      <c r="B20" s="16">
        <f>B7-B12+B16</f>
        <v>0</v>
      </c>
      <c r="C20" s="16">
        <f>C7-C12+C16</f>
        <v>12226380.910000004</v>
      </c>
      <c r="D20" s="16">
        <f>D7-D12+D16</f>
        <v>17191173.619999997</v>
      </c>
    </row>
    <row r="21" spans="1:4" x14ac:dyDescent="0.3">
      <c r="A21" s="4"/>
      <c r="B21" s="25"/>
      <c r="C21" s="25"/>
      <c r="D21" s="25"/>
    </row>
    <row r="22" spans="1:4" x14ac:dyDescent="0.3">
      <c r="A22" s="4" t="s">
        <v>17</v>
      </c>
      <c r="B22" s="16">
        <f>B20-B10</f>
        <v>0</v>
      </c>
      <c r="C22" s="16">
        <f>C20-C10</f>
        <v>12226380.910000004</v>
      </c>
      <c r="D22" s="16">
        <f>D20-D10</f>
        <v>17191173.619999997</v>
      </c>
    </row>
    <row r="23" spans="1:4" x14ac:dyDescent="0.3">
      <c r="A23" s="4"/>
      <c r="B23" s="28"/>
      <c r="C23" s="28"/>
      <c r="D23" s="28"/>
    </row>
    <row r="24" spans="1:4" x14ac:dyDescent="0.3">
      <c r="A24" s="10" t="s">
        <v>18</v>
      </c>
      <c r="B24" s="16">
        <f>B22-B16</f>
        <v>0</v>
      </c>
      <c r="C24" s="16">
        <f>C22-C16</f>
        <v>1282381.0900000036</v>
      </c>
      <c r="D24" s="16">
        <f>D22-D16</f>
        <v>6247173.799999997</v>
      </c>
    </row>
    <row r="25" spans="1:4" x14ac:dyDescent="0.3">
      <c r="A25" s="11"/>
      <c r="B25" s="29"/>
      <c r="C25" s="29"/>
      <c r="D25" s="29"/>
    </row>
    <row r="26" spans="1:4" x14ac:dyDescent="0.3">
      <c r="A26" s="7"/>
    </row>
    <row r="27" spans="1:4" x14ac:dyDescent="0.3">
      <c r="A27" s="9" t="s">
        <v>19</v>
      </c>
      <c r="B27" s="1" t="s">
        <v>20</v>
      </c>
      <c r="C27" s="1" t="s">
        <v>4</v>
      </c>
      <c r="D27" s="1" t="s">
        <v>21</v>
      </c>
    </row>
    <row r="28" spans="1:4" x14ac:dyDescent="0.3">
      <c r="A28" s="4" t="s">
        <v>22</v>
      </c>
      <c r="B28" s="18">
        <f>SUM(B29:B30)</f>
        <v>0</v>
      </c>
      <c r="C28" s="18">
        <f>SUM(C29:C30)</f>
        <v>0</v>
      </c>
      <c r="D28" s="18">
        <f>SUM(D29:D30)</f>
        <v>0</v>
      </c>
    </row>
    <row r="29" spans="1:4" x14ac:dyDescent="0.3">
      <c r="A29" s="2" t="s">
        <v>23</v>
      </c>
      <c r="B29" s="24">
        <v>0</v>
      </c>
      <c r="C29" s="24">
        <v>0</v>
      </c>
      <c r="D29" s="24">
        <v>0</v>
      </c>
    </row>
    <row r="30" spans="1:4" x14ac:dyDescent="0.3">
      <c r="A30" s="2" t="s">
        <v>24</v>
      </c>
      <c r="B30" s="24">
        <v>0</v>
      </c>
      <c r="C30" s="24">
        <v>0</v>
      </c>
      <c r="D30" s="24">
        <v>0</v>
      </c>
    </row>
    <row r="31" spans="1:4" x14ac:dyDescent="0.3">
      <c r="A31" s="3"/>
      <c r="B31" s="3"/>
      <c r="C31" s="3"/>
      <c r="D31" s="3"/>
    </row>
    <row r="32" spans="1:4" x14ac:dyDescent="0.3">
      <c r="A32" s="4" t="s">
        <v>25</v>
      </c>
      <c r="B32" s="24">
        <v>0</v>
      </c>
      <c r="C32" s="18">
        <f>C24+C28</f>
        <v>1282381.0900000036</v>
      </c>
      <c r="D32" s="18">
        <f>D24+D28</f>
        <v>6247173.799999997</v>
      </c>
    </row>
    <row r="33" spans="1:4" x14ac:dyDescent="0.3">
      <c r="A33" s="5"/>
      <c r="B33" s="5"/>
      <c r="C33" s="5"/>
      <c r="D33" s="5"/>
    </row>
    <row r="34" spans="1:4" x14ac:dyDescent="0.3">
      <c r="A34" s="7"/>
    </row>
    <row r="35" spans="1:4" ht="28.8" x14ac:dyDescent="0.3">
      <c r="A35" s="9" t="s">
        <v>19</v>
      </c>
      <c r="B35" s="1" t="s">
        <v>26</v>
      </c>
      <c r="C35" s="1" t="s">
        <v>4</v>
      </c>
      <c r="D35" s="1" t="s">
        <v>5</v>
      </c>
    </row>
    <row r="36" spans="1:4" x14ac:dyDescent="0.3">
      <c r="A36" s="4" t="s">
        <v>27</v>
      </c>
      <c r="B36" s="18">
        <f>SUM(B37:B38)</f>
        <v>0</v>
      </c>
      <c r="C36" s="18">
        <f>SUM(C37:C38)</f>
        <v>3500000</v>
      </c>
      <c r="D36" s="18">
        <f>SUM(D37:D38)</f>
        <v>3500000</v>
      </c>
    </row>
    <row r="37" spans="1:4" x14ac:dyDescent="0.3">
      <c r="A37" s="2" t="s">
        <v>28</v>
      </c>
      <c r="B37" s="30"/>
      <c r="C37" s="30">
        <v>3500000</v>
      </c>
      <c r="D37" s="30">
        <v>3500000</v>
      </c>
    </row>
    <row r="38" spans="1:4" x14ac:dyDescent="0.3">
      <c r="A38" s="2" t="s">
        <v>29</v>
      </c>
      <c r="B38" s="30"/>
      <c r="C38" s="30"/>
      <c r="D38" s="30"/>
    </row>
    <row r="39" spans="1:4" x14ac:dyDescent="0.3">
      <c r="A39" s="4" t="s">
        <v>30</v>
      </c>
      <c r="B39" s="18">
        <f>SUM(B40:B41)</f>
        <v>0</v>
      </c>
      <c r="C39" s="18">
        <f>SUM(C40:C41)</f>
        <v>0</v>
      </c>
      <c r="D39" s="18">
        <f>SUM(D40:D41)</f>
        <v>0</v>
      </c>
    </row>
    <row r="40" spans="1:4" x14ac:dyDescent="0.3">
      <c r="A40" s="2" t="s">
        <v>31</v>
      </c>
      <c r="B40" s="24">
        <v>0</v>
      </c>
      <c r="C40" s="24">
        <v>0</v>
      </c>
      <c r="D40" s="24">
        <v>0</v>
      </c>
    </row>
    <row r="41" spans="1:4" x14ac:dyDescent="0.3">
      <c r="A41" s="2" t="s">
        <v>32</v>
      </c>
      <c r="B41" s="24">
        <v>0</v>
      </c>
      <c r="C41" s="24">
        <v>0</v>
      </c>
      <c r="D41" s="24">
        <v>0</v>
      </c>
    </row>
    <row r="42" spans="1:4" x14ac:dyDescent="0.3">
      <c r="A42" s="3"/>
      <c r="B42" s="3"/>
      <c r="C42" s="3"/>
      <c r="D42" s="3"/>
    </row>
    <row r="43" spans="1:4" x14ac:dyDescent="0.3">
      <c r="A43" s="4" t="s">
        <v>33</v>
      </c>
      <c r="B43" s="18">
        <f>B36-B39</f>
        <v>0</v>
      </c>
      <c r="C43" s="18">
        <f>C36-C39</f>
        <v>3500000</v>
      </c>
      <c r="D43" s="18">
        <f>D36-D39</f>
        <v>3500000</v>
      </c>
    </row>
    <row r="44" spans="1:4" x14ac:dyDescent="0.3">
      <c r="A44" s="15"/>
      <c r="B44" s="5"/>
      <c r="C44" s="5"/>
      <c r="D44" s="5"/>
    </row>
    <row r="46" spans="1:4" ht="28.8" x14ac:dyDescent="0.3">
      <c r="A46" s="9" t="s">
        <v>19</v>
      </c>
      <c r="B46" s="1" t="s">
        <v>26</v>
      </c>
      <c r="C46" s="1" t="s">
        <v>4</v>
      </c>
      <c r="D46" s="1" t="s">
        <v>5</v>
      </c>
    </row>
    <row r="47" spans="1:4" x14ac:dyDescent="0.3">
      <c r="A47" s="12" t="s">
        <v>34</v>
      </c>
      <c r="B47" s="22">
        <f>+B8</f>
        <v>65010100</v>
      </c>
      <c r="C47" s="22">
        <f>+C8</f>
        <v>63603310.030000001</v>
      </c>
      <c r="D47" s="22">
        <f>+D8</f>
        <v>63603310.030000001</v>
      </c>
    </row>
    <row r="48" spans="1:4" x14ac:dyDescent="0.3">
      <c r="A48" s="13" t="s">
        <v>35</v>
      </c>
      <c r="B48" s="18">
        <f>B49-B50</f>
        <v>0</v>
      </c>
      <c r="C48" s="18">
        <f>C49-C50</f>
        <v>0</v>
      </c>
      <c r="D48" s="18">
        <f>D49-D50</f>
        <v>0</v>
      </c>
    </row>
    <row r="49" spans="1:4" x14ac:dyDescent="0.3">
      <c r="A49" s="14" t="s">
        <v>28</v>
      </c>
      <c r="B49" s="19"/>
      <c r="C49" s="19"/>
      <c r="D49" s="19"/>
    </row>
    <row r="50" spans="1:4" x14ac:dyDescent="0.3">
      <c r="A50" s="14" t="s">
        <v>31</v>
      </c>
      <c r="B50" s="24">
        <v>0</v>
      </c>
      <c r="C50" s="24">
        <v>0</v>
      </c>
      <c r="D50" s="24">
        <v>0</v>
      </c>
    </row>
    <row r="51" spans="1:4" x14ac:dyDescent="0.3">
      <c r="A51" s="3"/>
      <c r="B51" s="3"/>
      <c r="C51" s="3"/>
      <c r="D51" s="3"/>
    </row>
    <row r="52" spans="1:4" x14ac:dyDescent="0.3">
      <c r="A52" s="2" t="s">
        <v>11</v>
      </c>
      <c r="B52" s="24">
        <f>+B13</f>
        <v>65010100</v>
      </c>
      <c r="C52" s="24">
        <f>+C13</f>
        <v>69009631.140000001</v>
      </c>
      <c r="D52" s="24">
        <f>+D13</f>
        <v>68707182.129999995</v>
      </c>
    </row>
    <row r="53" spans="1:4" x14ac:dyDescent="0.3">
      <c r="A53" s="3"/>
      <c r="B53" s="3"/>
      <c r="C53" s="3"/>
      <c r="D53" s="3"/>
    </row>
    <row r="54" spans="1:4" x14ac:dyDescent="0.3">
      <c r="A54" s="2" t="s">
        <v>14</v>
      </c>
      <c r="B54" s="31">
        <f>B17</f>
        <v>0</v>
      </c>
      <c r="C54" s="24">
        <f>+C17</f>
        <v>6137973.0299999993</v>
      </c>
      <c r="D54" s="24">
        <f>+D17</f>
        <v>6137973.0299999993</v>
      </c>
    </row>
    <row r="55" spans="1:4" x14ac:dyDescent="0.3">
      <c r="A55" s="3"/>
      <c r="B55" s="3"/>
      <c r="C55" s="3"/>
      <c r="D55" s="3"/>
    </row>
    <row r="56" spans="1:4" ht="28.8" x14ac:dyDescent="0.3">
      <c r="A56" s="10" t="s">
        <v>36</v>
      </c>
      <c r="B56" s="18">
        <f>B47+B48-B52-B54</f>
        <v>0</v>
      </c>
      <c r="C56" s="18">
        <f>C47+C48-C52+C54</f>
        <v>731651.91999999993</v>
      </c>
      <c r="D56" s="18">
        <f>D47+D48-D52+D54</f>
        <v>1034100.9300000053</v>
      </c>
    </row>
    <row r="57" spans="1:4" x14ac:dyDescent="0.3">
      <c r="A57" s="6"/>
      <c r="B57" s="6"/>
      <c r="C57" s="6"/>
      <c r="D57" s="6"/>
    </row>
    <row r="58" spans="1:4" x14ac:dyDescent="0.3">
      <c r="A58" s="10" t="s">
        <v>37</v>
      </c>
      <c r="B58" s="18">
        <f>B56-B48</f>
        <v>0</v>
      </c>
      <c r="C58" s="18">
        <f>C56-C48</f>
        <v>731651.91999999993</v>
      </c>
      <c r="D58" s="18">
        <f>D56-D48</f>
        <v>1034100.9300000053</v>
      </c>
    </row>
    <row r="59" spans="1:4" x14ac:dyDescent="0.3">
      <c r="A59" s="5"/>
      <c r="B59" s="5"/>
      <c r="C59" s="5"/>
      <c r="D59" s="5"/>
    </row>
    <row r="61" spans="1:4" ht="28.8" x14ac:dyDescent="0.3">
      <c r="A61" s="9" t="s">
        <v>19</v>
      </c>
      <c r="B61" s="1" t="s">
        <v>26</v>
      </c>
      <c r="C61" s="1" t="s">
        <v>4</v>
      </c>
      <c r="D61" s="1" t="s">
        <v>5</v>
      </c>
    </row>
    <row r="62" spans="1:4" x14ac:dyDescent="0.3">
      <c r="A62" s="12" t="s">
        <v>8</v>
      </c>
      <c r="B62" s="23">
        <f>+B9</f>
        <v>29897950</v>
      </c>
      <c r="C62" s="23">
        <f>+C9</f>
        <v>41071178.130000003</v>
      </c>
      <c r="D62" s="23">
        <f>+D9</f>
        <v>41071178.130000003</v>
      </c>
    </row>
    <row r="63" spans="1:4" ht="28.8" x14ac:dyDescent="0.3">
      <c r="A63" s="13" t="s">
        <v>38</v>
      </c>
      <c r="B63" s="16">
        <f>B64-B65</f>
        <v>0</v>
      </c>
      <c r="C63" s="16">
        <f>C64-C65</f>
        <v>0</v>
      </c>
      <c r="D63" s="16">
        <f>D64-D65</f>
        <v>0</v>
      </c>
    </row>
    <row r="64" spans="1:4" x14ac:dyDescent="0.3">
      <c r="A64" s="14" t="s">
        <v>29</v>
      </c>
      <c r="B64" s="17"/>
      <c r="C64" s="17"/>
      <c r="D64" s="17"/>
    </row>
    <row r="65" spans="1:4" x14ac:dyDescent="0.3">
      <c r="A65" s="14" t="s">
        <v>32</v>
      </c>
      <c r="B65" s="21">
        <v>0</v>
      </c>
      <c r="C65" s="21">
        <v>0</v>
      </c>
      <c r="D65" s="21">
        <v>0</v>
      </c>
    </row>
    <row r="66" spans="1:4" x14ac:dyDescent="0.3">
      <c r="A66" s="3"/>
      <c r="B66" s="25"/>
      <c r="C66" s="25"/>
      <c r="D66" s="25"/>
    </row>
    <row r="67" spans="1:4" x14ac:dyDescent="0.3">
      <c r="A67" s="2" t="s">
        <v>39</v>
      </c>
      <c r="B67" s="21">
        <f>+B14</f>
        <v>29897950</v>
      </c>
      <c r="C67" s="21">
        <f>+C14</f>
        <v>34382475.93</v>
      </c>
      <c r="D67" s="21">
        <f>+D14</f>
        <v>29720132.23</v>
      </c>
    </row>
    <row r="68" spans="1:4" x14ac:dyDescent="0.3">
      <c r="A68" s="3"/>
      <c r="B68" s="25"/>
      <c r="C68" s="25"/>
      <c r="D68" s="25"/>
    </row>
    <row r="69" spans="1:4" x14ac:dyDescent="0.3">
      <c r="A69" s="2" t="s">
        <v>15</v>
      </c>
      <c r="B69" s="27">
        <f>B18</f>
        <v>0</v>
      </c>
      <c r="C69" s="21">
        <f>+C18</f>
        <v>4806026.79</v>
      </c>
      <c r="D69" s="21">
        <f>+D18</f>
        <v>4806026.79</v>
      </c>
    </row>
    <row r="70" spans="1:4" x14ac:dyDescent="0.3">
      <c r="A70" s="3"/>
      <c r="B70" s="25"/>
      <c r="C70" s="25"/>
      <c r="D70" s="25"/>
    </row>
    <row r="71" spans="1:4" ht="28.8" x14ac:dyDescent="0.3">
      <c r="A71" s="10" t="s">
        <v>40</v>
      </c>
      <c r="B71" s="16">
        <f>B62+B63-B67+B69</f>
        <v>0</v>
      </c>
      <c r="C71" s="16">
        <f>C62+C63-C67+C69</f>
        <v>11494728.990000002</v>
      </c>
      <c r="D71" s="16">
        <f>D62+D63-D67+D69</f>
        <v>16157072.690000001</v>
      </c>
    </row>
    <row r="72" spans="1:4" x14ac:dyDescent="0.3">
      <c r="A72" s="3"/>
      <c r="B72" s="25"/>
      <c r="C72" s="25"/>
      <c r="D72" s="25"/>
    </row>
    <row r="73" spans="1:4" x14ac:dyDescent="0.3">
      <c r="A73" s="10" t="s">
        <v>41</v>
      </c>
      <c r="B73" s="16">
        <f>B71-B63</f>
        <v>0</v>
      </c>
      <c r="C73" s="16">
        <f>C71-C63</f>
        <v>11494728.990000002</v>
      </c>
      <c r="D73" s="16">
        <f>D71-D63</f>
        <v>16157072.690000001</v>
      </c>
    </row>
    <row r="74" spans="1:4" x14ac:dyDescent="0.3">
      <c r="A74" s="5"/>
      <c r="B74" s="20"/>
      <c r="C74" s="20"/>
      <c r="D74" s="20"/>
    </row>
    <row r="75" spans="1:4" x14ac:dyDescent="0.3">
      <c r="A75" t="s">
        <v>44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3E89B98F-5BC3-4315-B487-FAA78F7C788B}">
      <formula1>-1.79769313486231E+100</formula1>
      <formula2>1.79769313486231E+100</formula2>
    </dataValidation>
  </dataValidations>
  <pageMargins left="0.82677165354330717" right="0.23622047244094491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2023-01-23T17:43:59Z</cp:lastPrinted>
  <dcterms:created xsi:type="dcterms:W3CDTF">2018-11-21T17:29:53Z</dcterms:created>
  <dcterms:modified xsi:type="dcterms:W3CDTF">2023-03-02T20:05:03Z</dcterms:modified>
</cp:coreProperties>
</file>